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OU Data Book for Web\Enrollment by College\GR Enrollment no ghost\"/>
    </mc:Choice>
  </mc:AlternateContent>
  <bookViews>
    <workbookView xWindow="-15" yWindow="4635" windowWidth="20190" windowHeight="4680"/>
  </bookViews>
  <sheets>
    <sheet name="Fall 2018" sheetId="11" r:id="rId1"/>
    <sheet name="Fall 2017" sheetId="10" r:id="rId2"/>
    <sheet name="Fall 2016" sheetId="9" r:id="rId3"/>
    <sheet name="Fall 2015" sheetId="1" r:id="rId4"/>
    <sheet name="Fall 2014" sheetId="2" r:id="rId5"/>
    <sheet name="Fall 2013" sheetId="3" r:id="rId6"/>
    <sheet name="Fall 2012" sheetId="4" r:id="rId7"/>
    <sheet name="Fall 2011" sheetId="5" r:id="rId8"/>
    <sheet name="Fall 2010" sheetId="6" r:id="rId9"/>
    <sheet name="Fall 2009" sheetId="7" r:id="rId10"/>
    <sheet name="Fall 2008" sheetId="8" r:id="rId11"/>
  </sheets>
  <definedNames>
    <definedName name="_xlnm.Print_Area" localSheetId="10">'Fall 2008'!$A$1:$Z$190</definedName>
    <definedName name="_xlnm.Print_Area" localSheetId="9">'Fall 2009'!$A$1:$Z$201</definedName>
    <definedName name="_xlnm.Print_Area" localSheetId="8">'Fall 2010'!$A$1:$AC$205</definedName>
    <definedName name="_xlnm.Print_Titles" localSheetId="9">'Fall 2009'!$3:$4</definedName>
    <definedName name="_xlnm.Print_Titles" localSheetId="8">'Fall 2010'!$3:$4</definedName>
  </definedNames>
  <calcPr calcId="152511"/>
</workbook>
</file>

<file path=xl/calcChain.xml><?xml version="1.0" encoding="utf-8"?>
<calcChain xmlns="http://schemas.openxmlformats.org/spreadsheetml/2006/main">
  <c r="C159" i="11" l="1"/>
  <c r="C171" i="11"/>
  <c r="C174" i="11" s="1"/>
  <c r="Z159" i="11"/>
  <c r="Y159" i="11"/>
  <c r="X159" i="11"/>
  <c r="W159" i="11"/>
  <c r="V159" i="11"/>
  <c r="U159" i="11"/>
  <c r="T159" i="11"/>
  <c r="S159" i="11"/>
  <c r="R159" i="11"/>
  <c r="Q159" i="11"/>
  <c r="P159" i="11"/>
  <c r="O159" i="11"/>
  <c r="N159" i="11"/>
  <c r="M159" i="11"/>
  <c r="L159" i="11"/>
  <c r="K159" i="11"/>
  <c r="J159" i="11"/>
  <c r="I159" i="11"/>
  <c r="H159" i="11"/>
  <c r="G159" i="11"/>
  <c r="F159" i="11"/>
  <c r="E159" i="11"/>
  <c r="D159" i="11"/>
  <c r="AA189" i="11" l="1"/>
  <c r="AB189" i="11"/>
  <c r="AC189" i="11" s="1"/>
  <c r="AA165" i="11"/>
  <c r="AB165" i="11"/>
  <c r="C138" i="11"/>
  <c r="C145" i="11"/>
  <c r="C153" i="11"/>
  <c r="Z122" i="11"/>
  <c r="Y122" i="11"/>
  <c r="X122" i="11"/>
  <c r="W122" i="11"/>
  <c r="V122" i="11"/>
  <c r="U122" i="11"/>
  <c r="T122" i="11"/>
  <c r="S122" i="11"/>
  <c r="R122" i="11"/>
  <c r="Q122" i="11"/>
  <c r="P122" i="11"/>
  <c r="O122" i="11"/>
  <c r="N122" i="11"/>
  <c r="M122" i="11"/>
  <c r="L122" i="11"/>
  <c r="K122" i="11"/>
  <c r="J122" i="11"/>
  <c r="I122" i="11"/>
  <c r="H122" i="11"/>
  <c r="G122" i="11"/>
  <c r="F122" i="11"/>
  <c r="E122" i="11"/>
  <c r="D122" i="11"/>
  <c r="C122" i="11"/>
  <c r="AA119" i="11"/>
  <c r="AB120" i="11"/>
  <c r="AA120" i="11"/>
  <c r="AB119" i="11"/>
  <c r="C118" i="11"/>
  <c r="AA88" i="11"/>
  <c r="AB88" i="11"/>
  <c r="Z69" i="11"/>
  <c r="Y69" i="11"/>
  <c r="X69" i="11"/>
  <c r="W69" i="11"/>
  <c r="V69" i="11"/>
  <c r="U69" i="11"/>
  <c r="T69" i="11"/>
  <c r="S69" i="11"/>
  <c r="R69" i="11"/>
  <c r="Q69" i="11"/>
  <c r="P69" i="11"/>
  <c r="O69" i="11"/>
  <c r="N69" i="11"/>
  <c r="M69" i="11"/>
  <c r="L69" i="11"/>
  <c r="K69" i="11"/>
  <c r="J69" i="11"/>
  <c r="I69" i="11"/>
  <c r="H69" i="11"/>
  <c r="G69" i="11"/>
  <c r="F69" i="11"/>
  <c r="E69" i="11"/>
  <c r="D69" i="11"/>
  <c r="C69" i="11"/>
  <c r="AA67" i="11"/>
  <c r="AB67" i="11"/>
  <c r="Z44" i="11"/>
  <c r="Y44" i="11"/>
  <c r="X44" i="11"/>
  <c r="W44" i="11"/>
  <c r="V44" i="11"/>
  <c r="U44" i="11"/>
  <c r="T44" i="11"/>
  <c r="S44" i="11"/>
  <c r="R44" i="11"/>
  <c r="Q44" i="11"/>
  <c r="P44" i="11"/>
  <c r="O44" i="11"/>
  <c r="N44" i="11"/>
  <c r="M44" i="11"/>
  <c r="L44" i="11"/>
  <c r="K44" i="11"/>
  <c r="J44" i="11"/>
  <c r="I44" i="11"/>
  <c r="H44" i="11"/>
  <c r="G44" i="11"/>
  <c r="F44" i="11"/>
  <c r="E44" i="11"/>
  <c r="D44" i="11"/>
  <c r="C44" i="11"/>
  <c r="AA35" i="11"/>
  <c r="AB35" i="11"/>
  <c r="Z36" i="11"/>
  <c r="Y36" i="11"/>
  <c r="X36" i="11"/>
  <c r="W36" i="11"/>
  <c r="V36" i="11"/>
  <c r="U36" i="11"/>
  <c r="T36" i="11"/>
  <c r="S36" i="11"/>
  <c r="R36" i="11"/>
  <c r="Q36" i="11"/>
  <c r="P36" i="11"/>
  <c r="O36" i="11"/>
  <c r="N36" i="11"/>
  <c r="M36" i="11"/>
  <c r="L36" i="11"/>
  <c r="K36" i="11"/>
  <c r="J36" i="11"/>
  <c r="I36" i="11"/>
  <c r="H36" i="11"/>
  <c r="G36" i="11"/>
  <c r="F36" i="11"/>
  <c r="E36" i="11"/>
  <c r="D36" i="11"/>
  <c r="C36" i="11"/>
  <c r="AA27" i="11"/>
  <c r="AB27" i="11"/>
  <c r="AA28" i="11"/>
  <c r="AB28" i="11"/>
  <c r="AC119" i="11" l="1"/>
  <c r="AC165" i="11"/>
  <c r="AC35" i="11"/>
  <c r="AC88" i="11"/>
  <c r="AC67" i="11"/>
  <c r="AC120" i="11"/>
  <c r="AC27" i="11"/>
  <c r="AC28" i="11"/>
  <c r="AB127" i="11" l="1"/>
  <c r="Z194" i="11"/>
  <c r="Y194" i="11"/>
  <c r="X194" i="11"/>
  <c r="W194" i="11"/>
  <c r="V194" i="11"/>
  <c r="U194" i="11"/>
  <c r="T194" i="11"/>
  <c r="S194" i="11"/>
  <c r="R194" i="11"/>
  <c r="Q194" i="11"/>
  <c r="P194" i="11"/>
  <c r="O194" i="11"/>
  <c r="N194" i="11"/>
  <c r="M194" i="11"/>
  <c r="L194" i="11"/>
  <c r="K194" i="11"/>
  <c r="J194" i="11"/>
  <c r="I194" i="11"/>
  <c r="H194" i="11"/>
  <c r="G194" i="11"/>
  <c r="F194" i="11"/>
  <c r="E194" i="11"/>
  <c r="D194" i="11"/>
  <c r="C194" i="11"/>
  <c r="AB193" i="11"/>
  <c r="AB194" i="11" s="1"/>
  <c r="AA193" i="11"/>
  <c r="AA194" i="11" s="1"/>
  <c r="Y192" i="11"/>
  <c r="X192" i="11"/>
  <c r="V192" i="11"/>
  <c r="U192" i="11"/>
  <c r="S192" i="11"/>
  <c r="R192" i="11"/>
  <c r="P192" i="11"/>
  <c r="O192" i="11"/>
  <c r="M192" i="11"/>
  <c r="L192" i="11"/>
  <c r="J192" i="11"/>
  <c r="I192" i="11"/>
  <c r="G192" i="11"/>
  <c r="F192" i="11"/>
  <c r="D192" i="11"/>
  <c r="C192" i="11"/>
  <c r="E192" i="11" s="1"/>
  <c r="AB191" i="11"/>
  <c r="AA191" i="11"/>
  <c r="AB190" i="11"/>
  <c r="AA190" i="11"/>
  <c r="AB188" i="11"/>
  <c r="AC188" i="11" s="1"/>
  <c r="AA188" i="11"/>
  <c r="AB187" i="11"/>
  <c r="AA187" i="11"/>
  <c r="AB186" i="11"/>
  <c r="AA186" i="11"/>
  <c r="AB185" i="11"/>
  <c r="AA185" i="11"/>
  <c r="AB184" i="11"/>
  <c r="AA184" i="11"/>
  <c r="AB183" i="11"/>
  <c r="AA183" i="11"/>
  <c r="AB182" i="11"/>
  <c r="AA182" i="11"/>
  <c r="AB181" i="11"/>
  <c r="AA181" i="11"/>
  <c r="AB180" i="11"/>
  <c r="AC180" i="11" s="1"/>
  <c r="AA180" i="11"/>
  <c r="AB179" i="11"/>
  <c r="AA179" i="11"/>
  <c r="AB178" i="11"/>
  <c r="AA178" i="11"/>
  <c r="AB177" i="11"/>
  <c r="AA177" i="11"/>
  <c r="AB176" i="11"/>
  <c r="AA176" i="11"/>
  <c r="AB175" i="11"/>
  <c r="AA175" i="11"/>
  <c r="AB173" i="11"/>
  <c r="AA173" i="11"/>
  <c r="AB172" i="11"/>
  <c r="AA172" i="11"/>
  <c r="AB158" i="11"/>
  <c r="AA158" i="11"/>
  <c r="AB169" i="11"/>
  <c r="AA169" i="11"/>
  <c r="AB168" i="11"/>
  <c r="AA168" i="11"/>
  <c r="AB167" i="11"/>
  <c r="AA167" i="11"/>
  <c r="AB166" i="11"/>
  <c r="AA166" i="11"/>
  <c r="Z171" i="11"/>
  <c r="Z174" i="11" s="1"/>
  <c r="Y171" i="11"/>
  <c r="Y174" i="11" s="1"/>
  <c r="X171" i="11"/>
  <c r="X174" i="11" s="1"/>
  <c r="W171" i="11"/>
  <c r="W174" i="11" s="1"/>
  <c r="V171" i="11"/>
  <c r="V174" i="11" s="1"/>
  <c r="U171" i="11"/>
  <c r="U174" i="11" s="1"/>
  <c r="T171" i="11"/>
  <c r="T174" i="11" s="1"/>
  <c r="S171" i="11"/>
  <c r="S174" i="11" s="1"/>
  <c r="R171" i="11"/>
  <c r="R174" i="11" s="1"/>
  <c r="Q171" i="11"/>
  <c r="Q174" i="11" s="1"/>
  <c r="P171" i="11"/>
  <c r="P174" i="11" s="1"/>
  <c r="O171" i="11"/>
  <c r="O174" i="11" s="1"/>
  <c r="N171" i="11"/>
  <c r="N174" i="11" s="1"/>
  <c r="M171" i="11"/>
  <c r="M174" i="11" s="1"/>
  <c r="L171" i="11"/>
  <c r="L174" i="11" s="1"/>
  <c r="K171" i="11"/>
  <c r="K174" i="11" s="1"/>
  <c r="J171" i="11"/>
  <c r="J174" i="11" s="1"/>
  <c r="I171" i="11"/>
  <c r="I174" i="11" s="1"/>
  <c r="H171" i="11"/>
  <c r="H174" i="11" s="1"/>
  <c r="G171" i="11"/>
  <c r="G174" i="11" s="1"/>
  <c r="F171" i="11"/>
  <c r="F174" i="11" s="1"/>
  <c r="E171" i="11"/>
  <c r="E174" i="11" s="1"/>
  <c r="D171" i="11"/>
  <c r="D174" i="11" s="1"/>
  <c r="AB170" i="11"/>
  <c r="AA170" i="11"/>
  <c r="AB164" i="11"/>
  <c r="AA164" i="11"/>
  <c r="AB163" i="11"/>
  <c r="AA163" i="11"/>
  <c r="AB162" i="11"/>
  <c r="AA162" i="11"/>
  <c r="AB161" i="11"/>
  <c r="AA161" i="11"/>
  <c r="AB160" i="11"/>
  <c r="AA160" i="11"/>
  <c r="AB157" i="11"/>
  <c r="AA157" i="11"/>
  <c r="AA159" i="11" s="1"/>
  <c r="AB155" i="11"/>
  <c r="AA155" i="11"/>
  <c r="AB154" i="11"/>
  <c r="AA154" i="11"/>
  <c r="Z153" i="11"/>
  <c r="Y153" i="11"/>
  <c r="X153" i="11"/>
  <c r="W153" i="11"/>
  <c r="V153" i="11"/>
  <c r="U153" i="11"/>
  <c r="T153" i="11"/>
  <c r="S153" i="11"/>
  <c r="R153" i="11"/>
  <c r="Q153" i="11"/>
  <c r="P153" i="11"/>
  <c r="O153" i="11"/>
  <c r="N153" i="11"/>
  <c r="M153" i="11"/>
  <c r="L153" i="11"/>
  <c r="K153" i="11"/>
  <c r="J153" i="11"/>
  <c r="I153" i="11"/>
  <c r="H153" i="11"/>
  <c r="G153" i="11"/>
  <c r="F153" i="11"/>
  <c r="E153" i="11"/>
  <c r="D153" i="11"/>
  <c r="AB152" i="11"/>
  <c r="AA152" i="11"/>
  <c r="AB151" i="11"/>
  <c r="AA151" i="11"/>
  <c r="AB149" i="11"/>
  <c r="AA149" i="11"/>
  <c r="AB148" i="11"/>
  <c r="AA148" i="11"/>
  <c r="AB147" i="11"/>
  <c r="AA147" i="11"/>
  <c r="AB146" i="11"/>
  <c r="AA146" i="11"/>
  <c r="Z145" i="11"/>
  <c r="Y145" i="11"/>
  <c r="X145" i="11"/>
  <c r="W145" i="11"/>
  <c r="V145" i="11"/>
  <c r="U145" i="11"/>
  <c r="T145" i="11"/>
  <c r="S145" i="11"/>
  <c r="R145" i="11"/>
  <c r="Q145" i="11"/>
  <c r="P145" i="11"/>
  <c r="O145" i="11"/>
  <c r="N145" i="11"/>
  <c r="M145" i="11"/>
  <c r="L145" i="11"/>
  <c r="K145" i="11"/>
  <c r="J145" i="11"/>
  <c r="I145" i="11"/>
  <c r="H145" i="11"/>
  <c r="G145" i="11"/>
  <c r="F145" i="11"/>
  <c r="E145" i="11"/>
  <c r="D145" i="11"/>
  <c r="AB144" i="11"/>
  <c r="AA144" i="11"/>
  <c r="AB143" i="11"/>
  <c r="AA143" i="11"/>
  <c r="AB142" i="11"/>
  <c r="AA142" i="11"/>
  <c r="AB141" i="11"/>
  <c r="AA141" i="11"/>
  <c r="AB140" i="11"/>
  <c r="AA140" i="11"/>
  <c r="AB139" i="11"/>
  <c r="AA139" i="11"/>
  <c r="Z138" i="11"/>
  <c r="Y138" i="11"/>
  <c r="X138" i="11"/>
  <c r="W138" i="11"/>
  <c r="V138" i="11"/>
  <c r="U138" i="11"/>
  <c r="T138" i="11"/>
  <c r="S138" i="11"/>
  <c r="R138" i="11"/>
  <c r="Q138" i="11"/>
  <c r="P138" i="11"/>
  <c r="O138" i="11"/>
  <c r="N138" i="11"/>
  <c r="M138" i="11"/>
  <c r="L138" i="11"/>
  <c r="K138" i="11"/>
  <c r="J138" i="11"/>
  <c r="I138" i="11"/>
  <c r="H138" i="11"/>
  <c r="G138" i="11"/>
  <c r="F138" i="11"/>
  <c r="E138" i="11"/>
  <c r="D138" i="11"/>
  <c r="AB137" i="11"/>
  <c r="AA137" i="11"/>
  <c r="AB136" i="11"/>
  <c r="AA136" i="11"/>
  <c r="AB135" i="11"/>
  <c r="AA135" i="11"/>
  <c r="Z134" i="11"/>
  <c r="Y134" i="11"/>
  <c r="X134" i="11"/>
  <c r="W134" i="11"/>
  <c r="V134" i="11"/>
  <c r="U134" i="11"/>
  <c r="T134" i="11"/>
  <c r="S134" i="11"/>
  <c r="R134" i="11"/>
  <c r="Q134" i="11"/>
  <c r="P134" i="11"/>
  <c r="O134" i="11"/>
  <c r="N134" i="11"/>
  <c r="M134" i="11"/>
  <c r="L134" i="11"/>
  <c r="K134" i="11"/>
  <c r="J134" i="11"/>
  <c r="I134" i="11"/>
  <c r="H134" i="11"/>
  <c r="G134" i="11"/>
  <c r="F134" i="11"/>
  <c r="E134" i="11"/>
  <c r="D134" i="11"/>
  <c r="C134" i="11"/>
  <c r="C156" i="11" s="1"/>
  <c r="AB133" i="11"/>
  <c r="AA133" i="11"/>
  <c r="AB132" i="11"/>
  <c r="AA132" i="11"/>
  <c r="AB131" i="11"/>
  <c r="AA131" i="11"/>
  <c r="AB130" i="11"/>
  <c r="AA130" i="11"/>
  <c r="AB128" i="11"/>
  <c r="AA128" i="11"/>
  <c r="AA127" i="11"/>
  <c r="AC127" i="11" s="1"/>
  <c r="Z126" i="11"/>
  <c r="Y126" i="11"/>
  <c r="X126" i="11"/>
  <c r="W126" i="11"/>
  <c r="V126" i="11"/>
  <c r="U126" i="11"/>
  <c r="T126" i="11"/>
  <c r="S126" i="11"/>
  <c r="R126" i="11"/>
  <c r="Q126" i="11"/>
  <c r="P126" i="11"/>
  <c r="O126" i="11"/>
  <c r="N126" i="11"/>
  <c r="M126" i="11"/>
  <c r="L126" i="11"/>
  <c r="K126" i="11"/>
  <c r="J126" i="11"/>
  <c r="I126" i="11"/>
  <c r="H126" i="11"/>
  <c r="G126" i="11"/>
  <c r="F126" i="11"/>
  <c r="E126" i="11"/>
  <c r="D126" i="11"/>
  <c r="C126" i="11"/>
  <c r="AB125" i="11"/>
  <c r="AA125" i="11"/>
  <c r="AB124" i="11"/>
  <c r="AA124" i="11"/>
  <c r="AB123" i="11"/>
  <c r="AA123" i="11"/>
  <c r="AB121" i="11"/>
  <c r="AB122" i="11" s="1"/>
  <c r="AA121" i="11"/>
  <c r="AA122" i="11" s="1"/>
  <c r="Z118" i="11"/>
  <c r="Y118" i="11"/>
  <c r="X118" i="11"/>
  <c r="W118" i="11"/>
  <c r="V118" i="11"/>
  <c r="U118" i="11"/>
  <c r="T118" i="11"/>
  <c r="S118" i="11"/>
  <c r="R118" i="11"/>
  <c r="Q118" i="11"/>
  <c r="P118" i="11"/>
  <c r="O118" i="11"/>
  <c r="N118" i="11"/>
  <c r="M118" i="11"/>
  <c r="L118" i="11"/>
  <c r="K118" i="11"/>
  <c r="J118" i="11"/>
  <c r="I118" i="11"/>
  <c r="H118" i="11"/>
  <c r="G118" i="11"/>
  <c r="F118" i="11"/>
  <c r="E118" i="11"/>
  <c r="D118" i="11"/>
  <c r="AB117" i="11"/>
  <c r="AA117" i="11"/>
  <c r="AB116" i="11"/>
  <c r="AA116" i="11"/>
  <c r="AB115" i="11"/>
  <c r="AA115" i="11"/>
  <c r="AB114" i="11"/>
  <c r="AA114" i="11"/>
  <c r="AB113" i="11"/>
  <c r="AA113" i="11"/>
  <c r="AB112" i="11"/>
  <c r="AA112" i="11"/>
  <c r="AB111" i="11"/>
  <c r="AA111" i="11"/>
  <c r="AB110" i="11"/>
  <c r="AA110" i="11"/>
  <c r="AB109" i="11"/>
  <c r="AA109" i="11"/>
  <c r="AB108" i="11"/>
  <c r="AA108" i="11"/>
  <c r="AB107" i="11"/>
  <c r="AA107" i="11"/>
  <c r="AB106" i="11"/>
  <c r="AA106" i="11"/>
  <c r="AB105" i="11"/>
  <c r="AA105" i="11"/>
  <c r="AB104" i="11"/>
  <c r="AA104" i="11"/>
  <c r="AB103" i="11"/>
  <c r="AA103" i="11"/>
  <c r="AB102" i="11"/>
  <c r="AA102" i="11"/>
  <c r="AB101" i="11"/>
  <c r="AA101" i="11"/>
  <c r="AB100" i="11"/>
  <c r="AA100" i="11"/>
  <c r="AB99" i="11"/>
  <c r="AA99" i="11"/>
  <c r="AB98" i="11"/>
  <c r="AA98" i="11"/>
  <c r="AB97" i="11"/>
  <c r="AA97" i="11"/>
  <c r="Z96" i="11"/>
  <c r="Y96" i="11"/>
  <c r="X96" i="11"/>
  <c r="W96" i="11"/>
  <c r="V96" i="11"/>
  <c r="U96" i="11"/>
  <c r="T96" i="11"/>
  <c r="S96" i="11"/>
  <c r="R96" i="11"/>
  <c r="Q96" i="11"/>
  <c r="P96" i="11"/>
  <c r="O96" i="11"/>
  <c r="N96" i="11"/>
  <c r="M96" i="11"/>
  <c r="L96" i="11"/>
  <c r="K96" i="11"/>
  <c r="J96" i="11"/>
  <c r="I96" i="11"/>
  <c r="H96" i="11"/>
  <c r="G96" i="11"/>
  <c r="F96" i="11"/>
  <c r="E96" i="11"/>
  <c r="D96" i="11"/>
  <c r="C96" i="11"/>
  <c r="AB95" i="11"/>
  <c r="AA95" i="11"/>
  <c r="AB94" i="11"/>
  <c r="AA94" i="11"/>
  <c r="AB93" i="11"/>
  <c r="AA93" i="11"/>
  <c r="AB92" i="11"/>
  <c r="AA92" i="11"/>
  <c r="AB91" i="11"/>
  <c r="AA91" i="11"/>
  <c r="AB90" i="11"/>
  <c r="AA90" i="11"/>
  <c r="AB89" i="11"/>
  <c r="AA89" i="11"/>
  <c r="AB87" i="11"/>
  <c r="AA87" i="11"/>
  <c r="AB86" i="11"/>
  <c r="AA86" i="11"/>
  <c r="AB85" i="11"/>
  <c r="AA85" i="11"/>
  <c r="AB84" i="11"/>
  <c r="AA84" i="11"/>
  <c r="Z83" i="11"/>
  <c r="Y83" i="11"/>
  <c r="X83" i="11"/>
  <c r="W83" i="11"/>
  <c r="V83" i="11"/>
  <c r="U83" i="11"/>
  <c r="T83" i="11"/>
  <c r="S83" i="11"/>
  <c r="R83" i="11"/>
  <c r="Q83" i="11"/>
  <c r="P83" i="11"/>
  <c r="O83" i="11"/>
  <c r="N83" i="11"/>
  <c r="M83" i="11"/>
  <c r="L83" i="11"/>
  <c r="K83" i="11"/>
  <c r="J83" i="11"/>
  <c r="I83" i="11"/>
  <c r="H83" i="11"/>
  <c r="G83" i="11"/>
  <c r="F83" i="11"/>
  <c r="E83" i="11"/>
  <c r="D83" i="11"/>
  <c r="C83" i="11"/>
  <c r="AB82" i="11"/>
  <c r="AA82" i="11"/>
  <c r="AB81" i="11"/>
  <c r="AA81" i="11"/>
  <c r="AB80" i="11"/>
  <c r="AA80" i="11"/>
  <c r="AB79" i="11"/>
  <c r="AA79" i="11"/>
  <c r="AB78" i="11"/>
  <c r="AA78" i="11"/>
  <c r="AB77" i="11"/>
  <c r="AA77" i="11"/>
  <c r="Y76" i="11"/>
  <c r="X76" i="11"/>
  <c r="V76" i="11"/>
  <c r="U76" i="11"/>
  <c r="S76" i="11"/>
  <c r="R76" i="11"/>
  <c r="P76" i="11"/>
  <c r="O76" i="11"/>
  <c r="M76" i="11"/>
  <c r="L76" i="11"/>
  <c r="J76" i="11"/>
  <c r="I76" i="11"/>
  <c r="K76" i="11" s="1"/>
  <c r="G76" i="11"/>
  <c r="F76" i="11"/>
  <c r="D76" i="11"/>
  <c r="C76" i="11"/>
  <c r="AB75" i="11"/>
  <c r="AA75" i="11"/>
  <c r="AB74" i="11"/>
  <c r="AA74" i="11"/>
  <c r="AB73" i="11"/>
  <c r="AA73" i="11"/>
  <c r="AB72" i="11"/>
  <c r="AA72" i="11"/>
  <c r="AB71" i="11"/>
  <c r="AA71" i="11"/>
  <c r="AB70" i="11"/>
  <c r="AA70" i="11"/>
  <c r="AB68" i="11"/>
  <c r="AA68" i="11"/>
  <c r="AB66" i="11"/>
  <c r="AA66" i="11"/>
  <c r="AB65" i="11"/>
  <c r="AA65" i="11"/>
  <c r="AB64" i="11"/>
  <c r="AA64" i="11"/>
  <c r="AB63" i="11"/>
  <c r="AA63" i="11"/>
  <c r="AB62" i="11"/>
  <c r="AA62" i="11"/>
  <c r="AB61" i="11"/>
  <c r="AA61" i="11"/>
  <c r="AB60" i="11"/>
  <c r="AA60" i="11"/>
  <c r="AB59" i="11"/>
  <c r="AA59" i="11"/>
  <c r="AB58" i="11"/>
  <c r="AA58" i="11"/>
  <c r="AB57" i="11"/>
  <c r="AA57" i="11"/>
  <c r="AB56" i="11"/>
  <c r="AA56" i="11"/>
  <c r="AB55" i="11"/>
  <c r="AA55" i="11"/>
  <c r="AB54" i="11"/>
  <c r="AA54" i="11"/>
  <c r="AB53" i="11"/>
  <c r="AA53" i="11"/>
  <c r="AB52" i="11"/>
  <c r="AA52" i="11"/>
  <c r="AB50" i="11"/>
  <c r="AA50" i="11"/>
  <c r="AB49" i="11"/>
  <c r="AA49" i="11"/>
  <c r="AB48" i="11"/>
  <c r="AA48" i="11"/>
  <c r="Z47" i="11"/>
  <c r="Y47" i="11"/>
  <c r="X47" i="11"/>
  <c r="W47" i="11"/>
  <c r="V47" i="11"/>
  <c r="U47" i="11"/>
  <c r="T47" i="11"/>
  <c r="S47" i="11"/>
  <c r="R47" i="11"/>
  <c r="Q47" i="11"/>
  <c r="P47" i="11"/>
  <c r="O47" i="11"/>
  <c r="N47" i="11"/>
  <c r="M47" i="11"/>
  <c r="L47" i="11"/>
  <c r="K47" i="11"/>
  <c r="J47" i="11"/>
  <c r="I47" i="11"/>
  <c r="H47" i="11"/>
  <c r="G47" i="11"/>
  <c r="F47" i="11"/>
  <c r="E47" i="11"/>
  <c r="D47" i="11"/>
  <c r="C47" i="11"/>
  <c r="AB46" i="11"/>
  <c r="AA46" i="11"/>
  <c r="AB45" i="11"/>
  <c r="AA45" i="11"/>
  <c r="AB43" i="11"/>
  <c r="AA43" i="11"/>
  <c r="AB42" i="11"/>
  <c r="AA42" i="11"/>
  <c r="AB41" i="11"/>
  <c r="AA41" i="11"/>
  <c r="AB40" i="11"/>
  <c r="AA40" i="11"/>
  <c r="Z39" i="11"/>
  <c r="Y39" i="11"/>
  <c r="X39" i="11"/>
  <c r="W39" i="11"/>
  <c r="V39" i="11"/>
  <c r="U39" i="11"/>
  <c r="T39" i="11"/>
  <c r="S39" i="11"/>
  <c r="R39" i="11"/>
  <c r="Q39" i="11"/>
  <c r="P39" i="11"/>
  <c r="O39" i="11"/>
  <c r="N39" i="11"/>
  <c r="M39" i="11"/>
  <c r="L39" i="11"/>
  <c r="K39" i="11"/>
  <c r="J39" i="11"/>
  <c r="I39" i="11"/>
  <c r="H39" i="11"/>
  <c r="G39" i="11"/>
  <c r="F39" i="11"/>
  <c r="E39" i="11"/>
  <c r="D39" i="11"/>
  <c r="C39" i="11"/>
  <c r="AB38" i="11"/>
  <c r="AA38" i="11"/>
  <c r="AB37" i="11"/>
  <c r="AA37" i="11"/>
  <c r="AB34" i="11"/>
  <c r="AA34" i="11"/>
  <c r="AB33" i="11"/>
  <c r="AA33" i="11"/>
  <c r="AB32" i="11"/>
  <c r="AA32" i="11"/>
  <c r="AB31" i="11"/>
  <c r="AA31" i="11"/>
  <c r="AB30" i="11"/>
  <c r="AA30" i="11"/>
  <c r="AB29" i="11"/>
  <c r="AA29" i="11"/>
  <c r="AB26" i="11"/>
  <c r="AA26" i="11"/>
  <c r="AB25" i="11"/>
  <c r="AA25" i="11"/>
  <c r="AB24" i="11"/>
  <c r="AA24" i="11"/>
  <c r="Z23" i="11"/>
  <c r="Y23" i="11"/>
  <c r="X23" i="11"/>
  <c r="W23" i="11"/>
  <c r="V23" i="11"/>
  <c r="U23" i="11"/>
  <c r="T23" i="11"/>
  <c r="S23" i="11"/>
  <c r="R23" i="11"/>
  <c r="Q23" i="11"/>
  <c r="P23" i="11"/>
  <c r="O23" i="11"/>
  <c r="N23" i="11"/>
  <c r="M23" i="11"/>
  <c r="L23" i="11"/>
  <c r="K23" i="11"/>
  <c r="J23" i="11"/>
  <c r="I23" i="11"/>
  <c r="H23" i="11"/>
  <c r="G23" i="11"/>
  <c r="F23" i="11"/>
  <c r="E23" i="11"/>
  <c r="D23" i="11"/>
  <c r="C23" i="11"/>
  <c r="AB22" i="11"/>
  <c r="AA22" i="11"/>
  <c r="AB21" i="11"/>
  <c r="AA21" i="11"/>
  <c r="AB20" i="11"/>
  <c r="AA20" i="11"/>
  <c r="AB19" i="11"/>
  <c r="AA19" i="11"/>
  <c r="AB18" i="11"/>
  <c r="AA18" i="11"/>
  <c r="Z17" i="11"/>
  <c r="Y17" i="11"/>
  <c r="X17" i="11"/>
  <c r="W17" i="11"/>
  <c r="V17" i="11"/>
  <c r="U17" i="11"/>
  <c r="T17" i="11"/>
  <c r="S17" i="11"/>
  <c r="R17" i="11"/>
  <c r="Q17" i="11"/>
  <c r="P17" i="11"/>
  <c r="O17" i="11"/>
  <c r="N17" i="11"/>
  <c r="M17" i="11"/>
  <c r="L17" i="11"/>
  <c r="K17" i="11"/>
  <c r="J17" i="11"/>
  <c r="I17" i="11"/>
  <c r="H17" i="11"/>
  <c r="G17" i="11"/>
  <c r="F17" i="11"/>
  <c r="E17" i="11"/>
  <c r="D17" i="11"/>
  <c r="C17" i="11"/>
  <c r="AB16" i="11"/>
  <c r="AA16" i="11"/>
  <c r="AB15" i="11"/>
  <c r="AA15" i="11"/>
  <c r="AB14" i="11"/>
  <c r="AA14" i="11"/>
  <c r="AB13" i="11"/>
  <c r="AA13" i="11"/>
  <c r="AB12" i="11"/>
  <c r="AA12" i="11"/>
  <c r="Z11" i="11"/>
  <c r="Y11" i="11"/>
  <c r="X11" i="11"/>
  <c r="W11" i="11"/>
  <c r="V11" i="11"/>
  <c r="U11" i="11"/>
  <c r="T11" i="11"/>
  <c r="S11" i="11"/>
  <c r="R11" i="11"/>
  <c r="Q11" i="11"/>
  <c r="P11" i="11"/>
  <c r="O11" i="11"/>
  <c r="N11" i="11"/>
  <c r="M11" i="11"/>
  <c r="L11" i="11"/>
  <c r="K11" i="11"/>
  <c r="J11" i="11"/>
  <c r="I11" i="11"/>
  <c r="H11" i="11"/>
  <c r="G11" i="11"/>
  <c r="F11" i="11"/>
  <c r="E11" i="11"/>
  <c r="D11" i="11"/>
  <c r="C11" i="11"/>
  <c r="AB10" i="11"/>
  <c r="AA10" i="11"/>
  <c r="AB9" i="11"/>
  <c r="AA9" i="11"/>
  <c r="Z8" i="11"/>
  <c r="Y8" i="11"/>
  <c r="X8" i="11"/>
  <c r="W8" i="11"/>
  <c r="V8" i="11"/>
  <c r="U8" i="11"/>
  <c r="T8" i="11"/>
  <c r="S8" i="11"/>
  <c r="R8" i="11"/>
  <c r="Q8" i="11"/>
  <c r="P8" i="11"/>
  <c r="O8" i="11"/>
  <c r="N8" i="11"/>
  <c r="M8" i="11"/>
  <c r="L8" i="11"/>
  <c r="K8" i="11"/>
  <c r="J8" i="11"/>
  <c r="I8" i="11"/>
  <c r="H8" i="11"/>
  <c r="G8" i="11"/>
  <c r="F8" i="11"/>
  <c r="E8" i="11"/>
  <c r="D8" i="11"/>
  <c r="C8" i="11"/>
  <c r="C51" i="11" s="1"/>
  <c r="AB7" i="11"/>
  <c r="AA7" i="11"/>
  <c r="AB6" i="11"/>
  <c r="AA6" i="11"/>
  <c r="AB5" i="11"/>
  <c r="AA5" i="11"/>
  <c r="AB4" i="11"/>
  <c r="AA4" i="11"/>
  <c r="AC147" i="11" l="1"/>
  <c r="AC148" i="11"/>
  <c r="AC151" i="11"/>
  <c r="AA171" i="11"/>
  <c r="AA174" i="11" s="1"/>
  <c r="AB159" i="11"/>
  <c r="AC167" i="11"/>
  <c r="AC155" i="11"/>
  <c r="K192" i="11"/>
  <c r="AA17" i="11"/>
  <c r="AC172" i="11"/>
  <c r="AC61" i="11"/>
  <c r="AC157" i="11"/>
  <c r="AC161" i="11"/>
  <c r="AC170" i="11"/>
  <c r="AC175" i="11"/>
  <c r="AC177" i="11"/>
  <c r="AC183" i="11"/>
  <c r="AC185" i="11"/>
  <c r="AC190" i="11"/>
  <c r="AC168" i="11"/>
  <c r="AC173" i="11"/>
  <c r="T192" i="11"/>
  <c r="W192" i="11"/>
  <c r="AC142" i="11"/>
  <c r="AC131" i="11"/>
  <c r="AC136" i="11"/>
  <c r="AC152" i="11"/>
  <c r="AC158" i="11"/>
  <c r="AC166" i="11"/>
  <c r="AC181" i="11"/>
  <c r="AC182" i="11"/>
  <c r="AC191" i="11"/>
  <c r="Z192" i="11"/>
  <c r="AC146" i="11"/>
  <c r="D156" i="11"/>
  <c r="H156" i="11"/>
  <c r="L156" i="11"/>
  <c r="P156" i="11"/>
  <c r="T156" i="11"/>
  <c r="X156" i="11"/>
  <c r="AB138" i="11"/>
  <c r="E156" i="11"/>
  <c r="I156" i="11"/>
  <c r="M156" i="11"/>
  <c r="Q156" i="11"/>
  <c r="U156" i="11"/>
  <c r="Y156" i="11"/>
  <c r="G129" i="11"/>
  <c r="S129" i="11"/>
  <c r="AA145" i="11"/>
  <c r="AC75" i="11"/>
  <c r="AC78" i="11"/>
  <c r="AC103" i="11"/>
  <c r="AC109" i="11"/>
  <c r="AC111" i="11"/>
  <c r="AC113" i="11"/>
  <c r="AC115" i="11"/>
  <c r="AC117" i="11"/>
  <c r="AC143" i="11"/>
  <c r="AC164" i="11"/>
  <c r="AC137" i="11"/>
  <c r="AC154" i="11"/>
  <c r="AB153" i="11"/>
  <c r="AC130" i="11"/>
  <c r="AC132" i="11"/>
  <c r="AB134" i="11"/>
  <c r="C129" i="11"/>
  <c r="C195" i="11" s="1"/>
  <c r="K129" i="11"/>
  <c r="D129" i="11"/>
  <c r="L129" i="11"/>
  <c r="P129" i="11"/>
  <c r="X129" i="11"/>
  <c r="I129" i="11"/>
  <c r="M129" i="11"/>
  <c r="U129" i="11"/>
  <c r="Y129" i="11"/>
  <c r="O129" i="11"/>
  <c r="F129" i="11"/>
  <c r="J129" i="11"/>
  <c r="R129" i="11"/>
  <c r="V129" i="11"/>
  <c r="AC121" i="11"/>
  <c r="AC122" i="11" s="1"/>
  <c r="AB39" i="11"/>
  <c r="AB44" i="11"/>
  <c r="AB47" i="11"/>
  <c r="AA36" i="11"/>
  <c r="AC26" i="11"/>
  <c r="AC58" i="11"/>
  <c r="AC81" i="11"/>
  <c r="AC86" i="11"/>
  <c r="AC89" i="11"/>
  <c r="AC91" i="11"/>
  <c r="AC93" i="11"/>
  <c r="AA69" i="11"/>
  <c r="AB69" i="11"/>
  <c r="AC65" i="11"/>
  <c r="AC13" i="11"/>
  <c r="AC29" i="11"/>
  <c r="AC31" i="11"/>
  <c r="AC45" i="11"/>
  <c r="AC50" i="11"/>
  <c r="AC53" i="11"/>
  <c r="AC57" i="11"/>
  <c r="AC84" i="11"/>
  <c r="AC95" i="11"/>
  <c r="N76" i="11"/>
  <c r="N129" i="11" s="1"/>
  <c r="Z76" i="11"/>
  <c r="Z129" i="11" s="1"/>
  <c r="AC79" i="11"/>
  <c r="AC100" i="11"/>
  <c r="AC102" i="11"/>
  <c r="AC107" i="11"/>
  <c r="AC70" i="11"/>
  <c r="AC82" i="11"/>
  <c r="AC85" i="11"/>
  <c r="AC92" i="11"/>
  <c r="AC94" i="11"/>
  <c r="AB118" i="11"/>
  <c r="AC104" i="11"/>
  <c r="AC106" i="11"/>
  <c r="AC108" i="11"/>
  <c r="AC116" i="11"/>
  <c r="AA83" i="11"/>
  <c r="AC99" i="11"/>
  <c r="AC101" i="11"/>
  <c r="AB17" i="11"/>
  <c r="AC40" i="11"/>
  <c r="AA44" i="11"/>
  <c r="AC66" i="11"/>
  <c r="AC72" i="11"/>
  <c r="AC74" i="11"/>
  <c r="AC56" i="11"/>
  <c r="AC59" i="11"/>
  <c r="AC64" i="11"/>
  <c r="AC68" i="11"/>
  <c r="AC21" i="11"/>
  <c r="AB36" i="11"/>
  <c r="AA39" i="11"/>
  <c r="AA47" i="11"/>
  <c r="AC22" i="11"/>
  <c r="AC20" i="11"/>
  <c r="AC16" i="11"/>
  <c r="AC9" i="11"/>
  <c r="AC7" i="11"/>
  <c r="AC5" i="11"/>
  <c r="AC49" i="11"/>
  <c r="AB192" i="11"/>
  <c r="AC179" i="11"/>
  <c r="AC184" i="11"/>
  <c r="AC186" i="11"/>
  <c r="Q192" i="11"/>
  <c r="AC176" i="11"/>
  <c r="AC178" i="11"/>
  <c r="AC187" i="11"/>
  <c r="H192" i="11"/>
  <c r="N192" i="11"/>
  <c r="AC169" i="11"/>
  <c r="AC163" i="11"/>
  <c r="AB171" i="11"/>
  <c r="AB174" i="11" s="1"/>
  <c r="AC162" i="11"/>
  <c r="AC149" i="11"/>
  <c r="AC141" i="11"/>
  <c r="AC140" i="11"/>
  <c r="F156" i="11"/>
  <c r="N156" i="11"/>
  <c r="V156" i="11"/>
  <c r="AC144" i="11"/>
  <c r="J156" i="11"/>
  <c r="R156" i="11"/>
  <c r="Z156" i="11"/>
  <c r="G156" i="11"/>
  <c r="K156" i="11"/>
  <c r="O156" i="11"/>
  <c r="S156" i="11"/>
  <c r="W156" i="11"/>
  <c r="AC135" i="11"/>
  <c r="AA134" i="11"/>
  <c r="AC133" i="11"/>
  <c r="AC128" i="11"/>
  <c r="AC123" i="11"/>
  <c r="AC125" i="11"/>
  <c r="AB126" i="11"/>
  <c r="AC124" i="11"/>
  <c r="AC98" i="11"/>
  <c r="AC105" i="11"/>
  <c r="AC110" i="11"/>
  <c r="AC112" i="11"/>
  <c r="AC114" i="11"/>
  <c r="AA118" i="11"/>
  <c r="AB96" i="11"/>
  <c r="AC87" i="11"/>
  <c r="AC90" i="11"/>
  <c r="AB83" i="11"/>
  <c r="AC80" i="11"/>
  <c r="AB76" i="11"/>
  <c r="W76" i="11"/>
  <c r="W129" i="11" s="1"/>
  <c r="AC71" i="11"/>
  <c r="AC73" i="11"/>
  <c r="AC54" i="11"/>
  <c r="AC63" i="11"/>
  <c r="AC55" i="11"/>
  <c r="AC60" i="11"/>
  <c r="AC62" i="11"/>
  <c r="G51" i="11"/>
  <c r="K51" i="11"/>
  <c r="O51" i="11"/>
  <c r="S51" i="11"/>
  <c r="W51" i="11"/>
  <c r="AC41" i="11"/>
  <c r="AC46" i="11"/>
  <c r="AC42" i="11"/>
  <c r="AC38" i="11"/>
  <c r="F51" i="11"/>
  <c r="J51" i="11"/>
  <c r="N51" i="11"/>
  <c r="R51" i="11"/>
  <c r="V51" i="11"/>
  <c r="Z51" i="11"/>
  <c r="AC25" i="11"/>
  <c r="AC33" i="11"/>
  <c r="AC24" i="11"/>
  <c r="AC32" i="11"/>
  <c r="AC34" i="11"/>
  <c r="AC18" i="11"/>
  <c r="AA23" i="11"/>
  <c r="D51" i="11"/>
  <c r="H51" i="11"/>
  <c r="L51" i="11"/>
  <c r="P51" i="11"/>
  <c r="T51" i="11"/>
  <c r="X51" i="11"/>
  <c r="AC12" i="11"/>
  <c r="AC14" i="11"/>
  <c r="AB11" i="11"/>
  <c r="AA11" i="11"/>
  <c r="E51" i="11"/>
  <c r="I51" i="11"/>
  <c r="M51" i="11"/>
  <c r="Q51" i="11"/>
  <c r="U51" i="11"/>
  <c r="AC10" i="11"/>
  <c r="AA8" i="11"/>
  <c r="AB8" i="11"/>
  <c r="AC6" i="11"/>
  <c r="Y51" i="11"/>
  <c r="AB23" i="11"/>
  <c r="AC15" i="11"/>
  <c r="AC19" i="11"/>
  <c r="AC52" i="11"/>
  <c r="AC4" i="11"/>
  <c r="AC30" i="11"/>
  <c r="AC43" i="11"/>
  <c r="AC48" i="11"/>
  <c r="AA76" i="11"/>
  <c r="AB145" i="11"/>
  <c r="AA153" i="11"/>
  <c r="AA192" i="11"/>
  <c r="H76" i="11"/>
  <c r="H129" i="11" s="1"/>
  <c r="T76" i="11"/>
  <c r="T129" i="11" s="1"/>
  <c r="AC77" i="11"/>
  <c r="AA96" i="11"/>
  <c r="AC160" i="11"/>
  <c r="AC193" i="11"/>
  <c r="AC194" i="11" s="1"/>
  <c r="E76" i="11"/>
  <c r="E129" i="11" s="1"/>
  <c r="Q76" i="11"/>
  <c r="Q129" i="11" s="1"/>
  <c r="AC97" i="11"/>
  <c r="AA126" i="11"/>
  <c r="AA138" i="11"/>
  <c r="AC37" i="11"/>
  <c r="AC139" i="11"/>
  <c r="C137" i="10"/>
  <c r="C144" i="10"/>
  <c r="AC138" i="11" l="1"/>
  <c r="AC134" i="11"/>
  <c r="AC159" i="11"/>
  <c r="AC153" i="11"/>
  <c r="AC192" i="11"/>
  <c r="AB156" i="11"/>
  <c r="AB129" i="11"/>
  <c r="AC171" i="11"/>
  <c r="AC174" i="11" s="1"/>
  <c r="AA156" i="11"/>
  <c r="AA129" i="11"/>
  <c r="R195" i="11"/>
  <c r="K195" i="11"/>
  <c r="AC47" i="11"/>
  <c r="AC76" i="11"/>
  <c r="AC69" i="11"/>
  <c r="AC39" i="11"/>
  <c r="U195" i="11"/>
  <c r="AC96" i="11"/>
  <c r="N195" i="11"/>
  <c r="AC83" i="11"/>
  <c r="AC126" i="11"/>
  <c r="D195" i="11"/>
  <c r="AC44" i="11"/>
  <c r="AC36" i="11"/>
  <c r="AC11" i="11"/>
  <c r="AA51" i="11"/>
  <c r="AC17" i="11"/>
  <c r="AC8" i="11"/>
  <c r="V195" i="11"/>
  <c r="F195" i="11"/>
  <c r="O195" i="11"/>
  <c r="AC145" i="11"/>
  <c r="S195" i="11"/>
  <c r="W195" i="11"/>
  <c r="L195" i="11"/>
  <c r="AC118" i="11"/>
  <c r="G195" i="11"/>
  <c r="M195" i="11"/>
  <c r="J195" i="11"/>
  <c r="Z195" i="11"/>
  <c r="P195" i="11"/>
  <c r="I195" i="11"/>
  <c r="Y195" i="11"/>
  <c r="X195" i="11"/>
  <c r="H195" i="11"/>
  <c r="Q195" i="11"/>
  <c r="T195" i="11"/>
  <c r="AC23" i="11"/>
  <c r="E195" i="11"/>
  <c r="AB51" i="11"/>
  <c r="AB39" i="10"/>
  <c r="AA39" i="10"/>
  <c r="C34" i="10"/>
  <c r="C23" i="10"/>
  <c r="C17" i="10"/>
  <c r="C11" i="10"/>
  <c r="C8" i="10"/>
  <c r="AA105" i="10"/>
  <c r="AB105" i="10"/>
  <c r="AA76" i="10"/>
  <c r="AB76" i="10"/>
  <c r="AA77" i="10"/>
  <c r="AB77" i="10"/>
  <c r="AA59" i="10"/>
  <c r="AB59" i="10"/>
  <c r="AA58" i="10"/>
  <c r="AC156" i="11" l="1"/>
  <c r="AC129" i="11"/>
  <c r="AA195" i="11"/>
  <c r="AC51" i="11"/>
  <c r="AB195" i="11"/>
  <c r="AC77" i="10"/>
  <c r="AC39" i="10"/>
  <c r="AC76" i="10"/>
  <c r="AC105" i="10"/>
  <c r="AC59" i="10"/>
  <c r="AB32" i="10"/>
  <c r="AA32" i="10"/>
  <c r="AB31" i="10"/>
  <c r="AA31" i="10"/>
  <c r="AB30" i="10"/>
  <c r="AA30" i="10"/>
  <c r="AB29" i="10"/>
  <c r="AA29" i="10"/>
  <c r="AB28" i="10"/>
  <c r="AA28" i="10"/>
  <c r="AB27" i="10"/>
  <c r="AA27" i="10"/>
  <c r="AB26" i="10"/>
  <c r="AA26" i="10"/>
  <c r="AB24" i="10"/>
  <c r="AA24" i="10"/>
  <c r="Z34" i="10"/>
  <c r="Y34" i="10"/>
  <c r="X34" i="10"/>
  <c r="W34" i="10"/>
  <c r="V34" i="10"/>
  <c r="U34" i="10"/>
  <c r="T34" i="10"/>
  <c r="S34" i="10"/>
  <c r="R34" i="10"/>
  <c r="Q34" i="10"/>
  <c r="P34" i="10"/>
  <c r="O34" i="10"/>
  <c r="N34" i="10"/>
  <c r="M34" i="10"/>
  <c r="L34" i="10"/>
  <c r="K34" i="10"/>
  <c r="J34" i="10"/>
  <c r="I34" i="10"/>
  <c r="H34" i="10"/>
  <c r="G34" i="10"/>
  <c r="F34" i="10"/>
  <c r="E34" i="10"/>
  <c r="D34" i="10"/>
  <c r="AA16" i="10"/>
  <c r="Z17" i="10"/>
  <c r="Y17" i="10"/>
  <c r="X17" i="10"/>
  <c r="W17" i="10"/>
  <c r="V17" i="10"/>
  <c r="U17" i="10"/>
  <c r="T17" i="10"/>
  <c r="S17" i="10"/>
  <c r="R17" i="10"/>
  <c r="Q17" i="10"/>
  <c r="P17" i="10"/>
  <c r="O17" i="10"/>
  <c r="N17" i="10"/>
  <c r="M17" i="10"/>
  <c r="L17" i="10"/>
  <c r="K17" i="10"/>
  <c r="J17" i="10"/>
  <c r="I17" i="10"/>
  <c r="H17" i="10"/>
  <c r="G17" i="10"/>
  <c r="F17" i="10"/>
  <c r="E17" i="10"/>
  <c r="D17" i="10"/>
  <c r="AC195" i="11" l="1"/>
  <c r="AC27" i="10"/>
  <c r="AC29" i="10"/>
  <c r="AC26" i="10"/>
  <c r="AC30" i="10"/>
  <c r="AC28" i="10"/>
  <c r="AC32" i="10"/>
  <c r="AC31" i="10"/>
  <c r="AC24" i="10"/>
  <c r="Z182" i="10"/>
  <c r="Y182" i="10"/>
  <c r="X182" i="10"/>
  <c r="W182" i="10"/>
  <c r="V182" i="10"/>
  <c r="U182" i="10"/>
  <c r="T182" i="10"/>
  <c r="S182" i="10"/>
  <c r="R182" i="10"/>
  <c r="Q182" i="10"/>
  <c r="P182" i="10"/>
  <c r="O182" i="10"/>
  <c r="N182" i="10"/>
  <c r="M182" i="10"/>
  <c r="L182" i="10"/>
  <c r="K182" i="10"/>
  <c r="J182" i="10"/>
  <c r="I182" i="10"/>
  <c r="H182" i="10"/>
  <c r="G182" i="10"/>
  <c r="F182" i="10"/>
  <c r="E182" i="10"/>
  <c r="D182" i="10"/>
  <c r="C182" i="10"/>
  <c r="AB181" i="10"/>
  <c r="AA181" i="10"/>
  <c r="AA182" i="10" s="1"/>
  <c r="Y180" i="10"/>
  <c r="X180" i="10"/>
  <c r="V180" i="10"/>
  <c r="U180" i="10"/>
  <c r="S180" i="10"/>
  <c r="R180" i="10"/>
  <c r="P180" i="10"/>
  <c r="O180" i="10"/>
  <c r="M180" i="10"/>
  <c r="L180" i="10"/>
  <c r="J180" i="10"/>
  <c r="I180" i="10"/>
  <c r="G180" i="10"/>
  <c r="F180" i="10"/>
  <c r="D180" i="10"/>
  <c r="C180" i="10"/>
  <c r="AB179" i="10"/>
  <c r="AA179" i="10"/>
  <c r="AB178" i="10"/>
  <c r="AA178" i="10"/>
  <c r="AB177" i="10"/>
  <c r="AA177" i="10"/>
  <c r="AB176" i="10"/>
  <c r="AA176" i="10"/>
  <c r="AB175" i="10"/>
  <c r="AA175" i="10"/>
  <c r="AB174" i="10"/>
  <c r="AA174" i="10"/>
  <c r="AB173" i="10"/>
  <c r="AA173" i="10"/>
  <c r="AB172" i="10"/>
  <c r="AA172" i="10"/>
  <c r="AB171" i="10"/>
  <c r="AA171" i="10"/>
  <c r="AB170" i="10"/>
  <c r="AA170" i="10"/>
  <c r="AB169" i="10"/>
  <c r="AA169" i="10"/>
  <c r="AB168" i="10"/>
  <c r="AA168" i="10"/>
  <c r="AB167" i="10"/>
  <c r="AA167" i="10"/>
  <c r="AB166" i="10"/>
  <c r="AA166" i="10"/>
  <c r="AB165" i="10"/>
  <c r="AA165" i="10"/>
  <c r="AB164" i="10"/>
  <c r="AA164" i="10"/>
  <c r="AB162" i="10"/>
  <c r="AA162" i="10"/>
  <c r="AB161" i="10"/>
  <c r="AA161" i="10"/>
  <c r="AB160" i="10"/>
  <c r="AA160" i="10"/>
  <c r="AB159" i="10"/>
  <c r="AA159" i="10"/>
  <c r="AB158" i="10"/>
  <c r="AA158" i="10"/>
  <c r="AB157" i="10"/>
  <c r="AA157" i="10"/>
  <c r="AB156" i="10"/>
  <c r="AA156" i="10"/>
  <c r="Z155" i="10"/>
  <c r="Z163" i="10" s="1"/>
  <c r="Y155" i="10"/>
  <c r="Y163" i="10" s="1"/>
  <c r="X155" i="10"/>
  <c r="X163" i="10" s="1"/>
  <c r="W155" i="10"/>
  <c r="W163" i="10" s="1"/>
  <c r="V155" i="10"/>
  <c r="V163" i="10" s="1"/>
  <c r="U155" i="10"/>
  <c r="U163" i="10" s="1"/>
  <c r="T155" i="10"/>
  <c r="T163" i="10" s="1"/>
  <c r="S155" i="10"/>
  <c r="S163" i="10" s="1"/>
  <c r="R155" i="10"/>
  <c r="R163" i="10" s="1"/>
  <c r="Q155" i="10"/>
  <c r="Q163" i="10" s="1"/>
  <c r="P155" i="10"/>
  <c r="P163" i="10" s="1"/>
  <c r="O155" i="10"/>
  <c r="O163" i="10" s="1"/>
  <c r="N155" i="10"/>
  <c r="N163" i="10" s="1"/>
  <c r="M155" i="10"/>
  <c r="M163" i="10" s="1"/>
  <c r="L155" i="10"/>
  <c r="L163" i="10" s="1"/>
  <c r="K155" i="10"/>
  <c r="K163" i="10" s="1"/>
  <c r="J155" i="10"/>
  <c r="J163" i="10" s="1"/>
  <c r="I155" i="10"/>
  <c r="I163" i="10" s="1"/>
  <c r="H155" i="10"/>
  <c r="H163" i="10" s="1"/>
  <c r="G155" i="10"/>
  <c r="G163" i="10" s="1"/>
  <c r="F155" i="10"/>
  <c r="F163" i="10" s="1"/>
  <c r="E155" i="10"/>
  <c r="E163" i="10" s="1"/>
  <c r="D155" i="10"/>
  <c r="D163" i="10" s="1"/>
  <c r="C155" i="10"/>
  <c r="C163" i="10" s="1"/>
  <c r="AB154" i="10"/>
  <c r="AA154" i="10"/>
  <c r="AB153" i="10"/>
  <c r="AA153" i="10"/>
  <c r="AB152" i="10"/>
  <c r="AA152" i="10"/>
  <c r="AB151" i="10"/>
  <c r="AA151" i="10"/>
  <c r="AB150" i="10"/>
  <c r="AA150" i="10"/>
  <c r="AB149" i="10"/>
  <c r="AA149" i="10"/>
  <c r="AB148" i="10"/>
  <c r="AA148" i="10"/>
  <c r="AB146" i="10"/>
  <c r="AA146" i="10"/>
  <c r="AC146" i="10" s="1"/>
  <c r="AB145" i="10"/>
  <c r="AA145" i="10"/>
  <c r="Z144" i="10"/>
  <c r="Y144" i="10"/>
  <c r="X144" i="10"/>
  <c r="W144" i="10"/>
  <c r="V144" i="10"/>
  <c r="U144" i="10"/>
  <c r="T144" i="10"/>
  <c r="S144" i="10"/>
  <c r="R144" i="10"/>
  <c r="Q144" i="10"/>
  <c r="P144" i="10"/>
  <c r="O144" i="10"/>
  <c r="N144" i="10"/>
  <c r="M144" i="10"/>
  <c r="L144" i="10"/>
  <c r="K144" i="10"/>
  <c r="J144" i="10"/>
  <c r="I144" i="10"/>
  <c r="H144" i="10"/>
  <c r="G144" i="10"/>
  <c r="F144" i="10"/>
  <c r="E144" i="10"/>
  <c r="D144" i="10"/>
  <c r="AB143" i="10"/>
  <c r="AA143" i="10"/>
  <c r="AB142" i="10"/>
  <c r="AA142" i="10"/>
  <c r="AB141" i="10"/>
  <c r="AA141" i="10"/>
  <c r="AB138" i="10"/>
  <c r="AA138" i="10"/>
  <c r="Z137" i="10"/>
  <c r="Y137" i="10"/>
  <c r="X137" i="10"/>
  <c r="W137" i="10"/>
  <c r="V137" i="10"/>
  <c r="U137" i="10"/>
  <c r="T137" i="10"/>
  <c r="S137" i="10"/>
  <c r="R137" i="10"/>
  <c r="Q137" i="10"/>
  <c r="P137" i="10"/>
  <c r="O137" i="10"/>
  <c r="N137" i="10"/>
  <c r="M137" i="10"/>
  <c r="L137" i="10"/>
  <c r="K137" i="10"/>
  <c r="J137" i="10"/>
  <c r="I137" i="10"/>
  <c r="H137" i="10"/>
  <c r="G137" i="10"/>
  <c r="F137" i="10"/>
  <c r="E137" i="10"/>
  <c r="D137" i="10"/>
  <c r="AB136" i="10"/>
  <c r="AA136" i="10"/>
  <c r="AB135" i="10"/>
  <c r="AA135" i="10"/>
  <c r="AB134" i="10"/>
  <c r="AA134" i="10"/>
  <c r="AC134" i="10" s="1"/>
  <c r="AB133" i="10"/>
  <c r="AA133" i="10"/>
  <c r="AB132" i="10"/>
  <c r="AA132" i="10"/>
  <c r="AB131" i="10"/>
  <c r="AA131" i="10"/>
  <c r="AB140" i="10"/>
  <c r="AA140" i="10"/>
  <c r="AC140" i="10" s="1"/>
  <c r="AB139" i="10"/>
  <c r="AA139" i="10"/>
  <c r="Z130" i="10"/>
  <c r="Y130" i="10"/>
  <c r="X130" i="10"/>
  <c r="W130" i="10"/>
  <c r="V130" i="10"/>
  <c r="U130" i="10"/>
  <c r="T130" i="10"/>
  <c r="S130" i="10"/>
  <c r="R130" i="10"/>
  <c r="Q130" i="10"/>
  <c r="P130" i="10"/>
  <c r="O130" i="10"/>
  <c r="N130" i="10"/>
  <c r="M130" i="10"/>
  <c r="L130" i="10"/>
  <c r="K130" i="10"/>
  <c r="J130" i="10"/>
  <c r="I130" i="10"/>
  <c r="H130" i="10"/>
  <c r="G130" i="10"/>
  <c r="F130" i="10"/>
  <c r="E130" i="10"/>
  <c r="D130" i="10"/>
  <c r="C130" i="10"/>
  <c r="AB129" i="10"/>
  <c r="AA129" i="10"/>
  <c r="AB128" i="10"/>
  <c r="AA128" i="10"/>
  <c r="AB127" i="10"/>
  <c r="AA127" i="10"/>
  <c r="Z126" i="10"/>
  <c r="Y126" i="10"/>
  <c r="X126" i="10"/>
  <c r="W126" i="10"/>
  <c r="V126" i="10"/>
  <c r="U126" i="10"/>
  <c r="T126" i="10"/>
  <c r="S126" i="10"/>
  <c r="R126" i="10"/>
  <c r="Q126" i="10"/>
  <c r="P126" i="10"/>
  <c r="O126" i="10"/>
  <c r="N126" i="10"/>
  <c r="M126" i="10"/>
  <c r="L126" i="10"/>
  <c r="K126" i="10"/>
  <c r="J126" i="10"/>
  <c r="I126" i="10"/>
  <c r="H126" i="10"/>
  <c r="G126" i="10"/>
  <c r="F126" i="10"/>
  <c r="E126" i="10"/>
  <c r="D126" i="10"/>
  <c r="C126" i="10"/>
  <c r="AB125" i="10"/>
  <c r="AA125" i="10"/>
  <c r="AB124" i="10"/>
  <c r="AA124" i="10"/>
  <c r="AB123" i="10"/>
  <c r="AA123" i="10"/>
  <c r="AB122" i="10"/>
  <c r="AA122" i="10"/>
  <c r="AC122" i="10" s="1"/>
  <c r="AB120" i="10"/>
  <c r="AA120" i="10"/>
  <c r="AB119" i="10"/>
  <c r="AA119" i="10"/>
  <c r="Z118" i="10"/>
  <c r="Y118" i="10"/>
  <c r="X118" i="10"/>
  <c r="W118" i="10"/>
  <c r="V118" i="10"/>
  <c r="U118" i="10"/>
  <c r="T118" i="10"/>
  <c r="S118" i="10"/>
  <c r="R118" i="10"/>
  <c r="Q118" i="10"/>
  <c r="P118" i="10"/>
  <c r="O118" i="10"/>
  <c r="N118" i="10"/>
  <c r="M118" i="10"/>
  <c r="L118" i="10"/>
  <c r="K118" i="10"/>
  <c r="J118" i="10"/>
  <c r="I118" i="10"/>
  <c r="H118" i="10"/>
  <c r="G118" i="10"/>
  <c r="F118" i="10"/>
  <c r="E118" i="10"/>
  <c r="D118" i="10"/>
  <c r="C118" i="10"/>
  <c r="AB117" i="10"/>
  <c r="AA117" i="10"/>
  <c r="AB116" i="10"/>
  <c r="AA116" i="10"/>
  <c r="AC116" i="10" s="1"/>
  <c r="AB115" i="10"/>
  <c r="AA115" i="10"/>
  <c r="AB114" i="10"/>
  <c r="AA114" i="10"/>
  <c r="Z113" i="10"/>
  <c r="Y113" i="10"/>
  <c r="X113" i="10"/>
  <c r="W113" i="10"/>
  <c r="V113" i="10"/>
  <c r="U113" i="10"/>
  <c r="T113" i="10"/>
  <c r="S113" i="10"/>
  <c r="R113" i="10"/>
  <c r="Q113" i="10"/>
  <c r="P113" i="10"/>
  <c r="O113" i="10"/>
  <c r="N113" i="10"/>
  <c r="M113" i="10"/>
  <c r="L113" i="10"/>
  <c r="K113" i="10"/>
  <c r="J113" i="10"/>
  <c r="I113" i="10"/>
  <c r="H113" i="10"/>
  <c r="G113" i="10"/>
  <c r="F113" i="10"/>
  <c r="E113" i="10"/>
  <c r="D113" i="10"/>
  <c r="C113" i="10"/>
  <c r="AB112" i="10"/>
  <c r="AA112" i="10"/>
  <c r="AB111" i="10"/>
  <c r="AA111" i="10"/>
  <c r="AC111" i="10" s="1"/>
  <c r="AB110" i="10"/>
  <c r="AA110" i="10"/>
  <c r="AB109" i="10"/>
  <c r="AA109" i="10"/>
  <c r="AB108" i="10"/>
  <c r="AA108" i="10"/>
  <c r="AB107" i="10"/>
  <c r="AA107" i="10"/>
  <c r="AB106" i="10"/>
  <c r="AA106" i="10"/>
  <c r="AB104" i="10"/>
  <c r="AA104" i="10"/>
  <c r="AB103" i="10"/>
  <c r="AA103" i="10"/>
  <c r="AB102" i="10"/>
  <c r="AA102" i="10"/>
  <c r="AB101" i="10"/>
  <c r="AA101" i="10"/>
  <c r="AB100" i="10"/>
  <c r="AA100" i="10"/>
  <c r="AB99" i="10"/>
  <c r="AA99" i="10"/>
  <c r="AB98" i="10"/>
  <c r="AA98" i="10"/>
  <c r="AB97" i="10"/>
  <c r="AA97" i="10"/>
  <c r="AB96" i="10"/>
  <c r="AA96" i="10"/>
  <c r="AB95" i="10"/>
  <c r="AA95" i="10"/>
  <c r="AB94" i="10"/>
  <c r="AA94" i="10"/>
  <c r="AB93" i="10"/>
  <c r="AA93" i="10"/>
  <c r="AB92" i="10"/>
  <c r="AA92" i="10"/>
  <c r="Z91" i="10"/>
  <c r="Y91" i="10"/>
  <c r="X91" i="10"/>
  <c r="W91" i="10"/>
  <c r="V91" i="10"/>
  <c r="U91" i="10"/>
  <c r="T91" i="10"/>
  <c r="S91" i="10"/>
  <c r="R91" i="10"/>
  <c r="Q91" i="10"/>
  <c r="P91" i="10"/>
  <c r="O91" i="10"/>
  <c r="N91" i="10"/>
  <c r="M91" i="10"/>
  <c r="L91" i="10"/>
  <c r="K91" i="10"/>
  <c r="J91" i="10"/>
  <c r="I91" i="10"/>
  <c r="H91" i="10"/>
  <c r="G91" i="10"/>
  <c r="F91" i="10"/>
  <c r="E91" i="10"/>
  <c r="D91" i="10"/>
  <c r="C91" i="10"/>
  <c r="AB90" i="10"/>
  <c r="AA90" i="10"/>
  <c r="AB89" i="10"/>
  <c r="AA89" i="10"/>
  <c r="AB88" i="10"/>
  <c r="AA88" i="10"/>
  <c r="AB87" i="10"/>
  <c r="AA87" i="10"/>
  <c r="AB86" i="10"/>
  <c r="AA86" i="10"/>
  <c r="AB85" i="10"/>
  <c r="AA85" i="10"/>
  <c r="AB84" i="10"/>
  <c r="AA84" i="10"/>
  <c r="AB83" i="10"/>
  <c r="AA83" i="10"/>
  <c r="AC83" i="10" s="1"/>
  <c r="AB82" i="10"/>
  <c r="AA82" i="10"/>
  <c r="AB81" i="10"/>
  <c r="AA81" i="10"/>
  <c r="AB80" i="10"/>
  <c r="AA80" i="10"/>
  <c r="Z79" i="10"/>
  <c r="Y79" i="10"/>
  <c r="X79" i="10"/>
  <c r="W79" i="10"/>
  <c r="V79" i="10"/>
  <c r="U79" i="10"/>
  <c r="T79" i="10"/>
  <c r="S79" i="10"/>
  <c r="R79" i="10"/>
  <c r="Q79" i="10"/>
  <c r="P79" i="10"/>
  <c r="O79" i="10"/>
  <c r="N79" i="10"/>
  <c r="M79" i="10"/>
  <c r="L79" i="10"/>
  <c r="K79" i="10"/>
  <c r="J79" i="10"/>
  <c r="I79" i="10"/>
  <c r="H79" i="10"/>
  <c r="G79" i="10"/>
  <c r="F79" i="10"/>
  <c r="E79" i="10"/>
  <c r="D79" i="10"/>
  <c r="C79" i="10"/>
  <c r="AB78" i="10"/>
  <c r="AA78" i="10"/>
  <c r="AB75" i="10"/>
  <c r="AA75" i="10"/>
  <c r="AB74" i="10"/>
  <c r="AA74" i="10"/>
  <c r="AB73" i="10"/>
  <c r="AA73" i="10"/>
  <c r="Y72" i="10"/>
  <c r="X72" i="10"/>
  <c r="V72" i="10"/>
  <c r="U72" i="10"/>
  <c r="S72" i="10"/>
  <c r="R72" i="10"/>
  <c r="P72" i="10"/>
  <c r="O72" i="10"/>
  <c r="M72" i="10"/>
  <c r="L72" i="10"/>
  <c r="J72" i="10"/>
  <c r="I72" i="10"/>
  <c r="G72" i="10"/>
  <c r="F72" i="10"/>
  <c r="H72" i="10" s="1"/>
  <c r="D72" i="10"/>
  <c r="C72" i="10"/>
  <c r="AB71" i="10"/>
  <c r="AA71" i="10"/>
  <c r="AB70" i="10"/>
  <c r="AA70" i="10"/>
  <c r="AB69" i="10"/>
  <c r="AA69" i="10"/>
  <c r="AB68" i="10"/>
  <c r="AA68" i="10"/>
  <c r="AB67" i="10"/>
  <c r="AA67" i="10"/>
  <c r="AB66" i="10"/>
  <c r="AA66" i="10"/>
  <c r="Z65" i="10"/>
  <c r="Y65" i="10"/>
  <c r="X65" i="10"/>
  <c r="W65" i="10"/>
  <c r="V65" i="10"/>
  <c r="U65" i="10"/>
  <c r="T65" i="10"/>
  <c r="S65" i="10"/>
  <c r="R65" i="10"/>
  <c r="Q65" i="10"/>
  <c r="P65" i="10"/>
  <c r="O65" i="10"/>
  <c r="N65" i="10"/>
  <c r="M65" i="10"/>
  <c r="L65" i="10"/>
  <c r="K65" i="10"/>
  <c r="J65" i="10"/>
  <c r="I65" i="10"/>
  <c r="H65" i="10"/>
  <c r="G65" i="10"/>
  <c r="F65" i="10"/>
  <c r="E65" i="10"/>
  <c r="D65" i="10"/>
  <c r="C65" i="10"/>
  <c r="AB64" i="10"/>
  <c r="AA64" i="10"/>
  <c r="AB63" i="10"/>
  <c r="AA63" i="10"/>
  <c r="AB62" i="10"/>
  <c r="AA62" i="10"/>
  <c r="AB61" i="10"/>
  <c r="AA61" i="10"/>
  <c r="AB60" i="10"/>
  <c r="AA60" i="10"/>
  <c r="AB58" i="10"/>
  <c r="AC58" i="10" s="1"/>
  <c r="AB57" i="10"/>
  <c r="AA57" i="10"/>
  <c r="AB56" i="10"/>
  <c r="AA56" i="10"/>
  <c r="AB55" i="10"/>
  <c r="AA55" i="10"/>
  <c r="AB54" i="10"/>
  <c r="AA54" i="10"/>
  <c r="AB53" i="10"/>
  <c r="AA53" i="10"/>
  <c r="AB52" i="10"/>
  <c r="AA52" i="10"/>
  <c r="AB51" i="10"/>
  <c r="AA51" i="10"/>
  <c r="AB50" i="10"/>
  <c r="AA50" i="10"/>
  <c r="AB49" i="10"/>
  <c r="AA49" i="10"/>
  <c r="AB47" i="10"/>
  <c r="AA47" i="10"/>
  <c r="AB46" i="10"/>
  <c r="AA46" i="10"/>
  <c r="AB45" i="10"/>
  <c r="AA45" i="10"/>
  <c r="Z44" i="10"/>
  <c r="Y44" i="10"/>
  <c r="X44" i="10"/>
  <c r="W44" i="10"/>
  <c r="V44" i="10"/>
  <c r="U44" i="10"/>
  <c r="T44" i="10"/>
  <c r="S44" i="10"/>
  <c r="R44" i="10"/>
  <c r="Q44" i="10"/>
  <c r="P44" i="10"/>
  <c r="O44" i="10"/>
  <c r="N44" i="10"/>
  <c r="M44" i="10"/>
  <c r="L44" i="10"/>
  <c r="K44" i="10"/>
  <c r="J44" i="10"/>
  <c r="I44" i="10"/>
  <c r="H44" i="10"/>
  <c r="G44" i="10"/>
  <c r="F44" i="10"/>
  <c r="E44" i="10"/>
  <c r="D44" i="10"/>
  <c r="C44" i="10"/>
  <c r="AB43" i="10"/>
  <c r="AA43" i="10"/>
  <c r="AB42" i="10"/>
  <c r="AA42" i="10"/>
  <c r="AB41" i="10"/>
  <c r="AA41" i="10"/>
  <c r="AB40" i="10"/>
  <c r="AA40" i="10"/>
  <c r="AB38" i="10"/>
  <c r="AA38" i="10"/>
  <c r="Z37" i="10"/>
  <c r="Y37" i="10"/>
  <c r="X37" i="10"/>
  <c r="W37" i="10"/>
  <c r="V37" i="10"/>
  <c r="U37" i="10"/>
  <c r="T37" i="10"/>
  <c r="S37" i="10"/>
  <c r="R37" i="10"/>
  <c r="Q37" i="10"/>
  <c r="P37" i="10"/>
  <c r="O37" i="10"/>
  <c r="N37" i="10"/>
  <c r="M37" i="10"/>
  <c r="L37" i="10"/>
  <c r="K37" i="10"/>
  <c r="J37" i="10"/>
  <c r="I37" i="10"/>
  <c r="H37" i="10"/>
  <c r="G37" i="10"/>
  <c r="F37" i="10"/>
  <c r="E37" i="10"/>
  <c r="D37" i="10"/>
  <c r="C37" i="10"/>
  <c r="AB36" i="10"/>
  <c r="AA36" i="10"/>
  <c r="AB35" i="10"/>
  <c r="AA35" i="10"/>
  <c r="AB33" i="10"/>
  <c r="AA33" i="10"/>
  <c r="AB25" i="10"/>
  <c r="AA25" i="10"/>
  <c r="Z23" i="10"/>
  <c r="Y23" i="10"/>
  <c r="X23" i="10"/>
  <c r="W23" i="10"/>
  <c r="V23" i="10"/>
  <c r="U23" i="10"/>
  <c r="T23" i="10"/>
  <c r="S23" i="10"/>
  <c r="R23" i="10"/>
  <c r="Q23" i="10"/>
  <c r="P23" i="10"/>
  <c r="O23" i="10"/>
  <c r="N23" i="10"/>
  <c r="M23" i="10"/>
  <c r="L23" i="10"/>
  <c r="K23" i="10"/>
  <c r="J23" i="10"/>
  <c r="I23" i="10"/>
  <c r="H23" i="10"/>
  <c r="G23" i="10"/>
  <c r="F23" i="10"/>
  <c r="E23" i="10"/>
  <c r="D23" i="10"/>
  <c r="AB22" i="10"/>
  <c r="AA22" i="10"/>
  <c r="AB21" i="10"/>
  <c r="AA21" i="10"/>
  <c r="AB20" i="10"/>
  <c r="AA20" i="10"/>
  <c r="AB19" i="10"/>
  <c r="AA19" i="10"/>
  <c r="AB18" i="10"/>
  <c r="AA18" i="10"/>
  <c r="AB16" i="10"/>
  <c r="AB15" i="10"/>
  <c r="AA15" i="10"/>
  <c r="AA17" i="10" s="1"/>
  <c r="AB14" i="10"/>
  <c r="AA14" i="10"/>
  <c r="AB13" i="10"/>
  <c r="AA13" i="10"/>
  <c r="AB12" i="10"/>
  <c r="AA12" i="10"/>
  <c r="Z11" i="10"/>
  <c r="Y11" i="10"/>
  <c r="X11" i="10"/>
  <c r="W11" i="10"/>
  <c r="V11" i="10"/>
  <c r="U11" i="10"/>
  <c r="T11" i="10"/>
  <c r="S11" i="10"/>
  <c r="R11" i="10"/>
  <c r="Q11" i="10"/>
  <c r="P11" i="10"/>
  <c r="O11" i="10"/>
  <c r="N11" i="10"/>
  <c r="M11" i="10"/>
  <c r="L11" i="10"/>
  <c r="K11" i="10"/>
  <c r="J11" i="10"/>
  <c r="I11" i="10"/>
  <c r="H11" i="10"/>
  <c r="G11" i="10"/>
  <c r="F11" i="10"/>
  <c r="E11" i="10"/>
  <c r="D11" i="10"/>
  <c r="AB10" i="10"/>
  <c r="AA10" i="10"/>
  <c r="AB9" i="10"/>
  <c r="AA9" i="10"/>
  <c r="Z8" i="10"/>
  <c r="Y8" i="10"/>
  <c r="X8" i="10"/>
  <c r="W8" i="10"/>
  <c r="V8" i="10"/>
  <c r="U8" i="10"/>
  <c r="T8" i="10"/>
  <c r="S8" i="10"/>
  <c r="R8" i="10"/>
  <c r="Q8" i="10"/>
  <c r="P8" i="10"/>
  <c r="O8" i="10"/>
  <c r="N8" i="10"/>
  <c r="M8" i="10"/>
  <c r="L8" i="10"/>
  <c r="K8" i="10"/>
  <c r="J8" i="10"/>
  <c r="I8" i="10"/>
  <c r="H8" i="10"/>
  <c r="G8" i="10"/>
  <c r="F8" i="10"/>
  <c r="E8" i="10"/>
  <c r="D8" i="10"/>
  <c r="AB7" i="10"/>
  <c r="AA7" i="10"/>
  <c r="AB6" i="10"/>
  <c r="AA6" i="10"/>
  <c r="AB5" i="10"/>
  <c r="AA5" i="10"/>
  <c r="AB4" i="10"/>
  <c r="AA4" i="10"/>
  <c r="C48" i="10" l="1"/>
  <c r="AC124" i="10"/>
  <c r="AC129" i="10"/>
  <c r="AC132" i="10"/>
  <c r="AC136" i="10"/>
  <c r="AC162" i="10"/>
  <c r="AC175" i="10"/>
  <c r="AC179" i="10"/>
  <c r="AB34" i="10"/>
  <c r="AC115" i="10"/>
  <c r="AC120" i="10"/>
  <c r="AC133" i="10"/>
  <c r="AC138" i="10"/>
  <c r="AC150" i="10"/>
  <c r="AC154" i="10"/>
  <c r="AC159" i="10"/>
  <c r="E48" i="10"/>
  <c r="K72" i="10"/>
  <c r="K121" i="10" s="1"/>
  <c r="D48" i="10"/>
  <c r="N180" i="10"/>
  <c r="AC172" i="10"/>
  <c r="AC169" i="10"/>
  <c r="AC166" i="10"/>
  <c r="AC170" i="10"/>
  <c r="H180" i="10"/>
  <c r="AC178" i="10"/>
  <c r="K180" i="10"/>
  <c r="W180" i="10"/>
  <c r="AC177" i="10"/>
  <c r="AC148" i="10"/>
  <c r="AC156" i="10"/>
  <c r="AC127" i="10"/>
  <c r="AC139" i="10"/>
  <c r="AC55" i="10"/>
  <c r="AC69" i="10"/>
  <c r="AC80" i="10"/>
  <c r="AC88" i="10"/>
  <c r="AC52" i="10"/>
  <c r="AC66" i="10"/>
  <c r="AC81" i="10"/>
  <c r="AC85" i="10"/>
  <c r="AC102" i="10"/>
  <c r="AA34" i="10"/>
  <c r="AC57" i="10"/>
  <c r="AC62" i="10"/>
  <c r="AC71" i="10"/>
  <c r="AC82" i="10"/>
  <c r="AC94" i="10"/>
  <c r="AC89" i="10"/>
  <c r="V121" i="10"/>
  <c r="AB118" i="10"/>
  <c r="AC61" i="10"/>
  <c r="AC54" i="10"/>
  <c r="AB17" i="10"/>
  <c r="AC40" i="10"/>
  <c r="AC35" i="10"/>
  <c r="AC46" i="10"/>
  <c r="AC47" i="10"/>
  <c r="AC49" i="10"/>
  <c r="AC21" i="10"/>
  <c r="AC33" i="10"/>
  <c r="H121" i="10"/>
  <c r="AA144" i="10"/>
  <c r="AB37" i="10"/>
  <c r="AC73" i="10"/>
  <c r="AC78" i="10"/>
  <c r="AC86" i="10"/>
  <c r="AC90" i="10"/>
  <c r="AC95" i="10"/>
  <c r="AC103" i="10"/>
  <c r="AC108" i="10"/>
  <c r="AC112" i="10"/>
  <c r="I121" i="10"/>
  <c r="AC135" i="10"/>
  <c r="AC151" i="10"/>
  <c r="AC164" i="10"/>
  <c r="AC168" i="10"/>
  <c r="AC176" i="10"/>
  <c r="Z180" i="10"/>
  <c r="AC14" i="10"/>
  <c r="AC19" i="10"/>
  <c r="AC25" i="10"/>
  <c r="J121" i="10"/>
  <c r="R121" i="10"/>
  <c r="F147" i="10"/>
  <c r="N147" i="10"/>
  <c r="V147" i="10"/>
  <c r="H147" i="10"/>
  <c r="P147" i="10"/>
  <c r="X147" i="10"/>
  <c r="AC142" i="10"/>
  <c r="AC160" i="10"/>
  <c r="E180" i="10"/>
  <c r="Q180" i="10"/>
  <c r="AB44" i="10"/>
  <c r="AC38" i="10"/>
  <c r="AA44" i="10"/>
  <c r="AC64" i="10"/>
  <c r="AC74" i="10"/>
  <c r="AC161" i="10"/>
  <c r="AC16" i="10"/>
  <c r="AC13" i="10"/>
  <c r="AC15" i="10"/>
  <c r="AB11" i="10"/>
  <c r="AC10" i="10"/>
  <c r="AC6" i="10"/>
  <c r="AC165" i="10"/>
  <c r="AC173" i="10"/>
  <c r="AC167" i="10"/>
  <c r="AC174" i="10"/>
  <c r="T180" i="10"/>
  <c r="AC171" i="10"/>
  <c r="AC157" i="10"/>
  <c r="AC158" i="10"/>
  <c r="AC153" i="10"/>
  <c r="AC145" i="10"/>
  <c r="W147" i="10"/>
  <c r="AC143" i="10"/>
  <c r="O147" i="10"/>
  <c r="G147" i="10"/>
  <c r="E147" i="10"/>
  <c r="M147" i="10"/>
  <c r="U147" i="10"/>
  <c r="AC131" i="10"/>
  <c r="I147" i="10"/>
  <c r="Q147" i="10"/>
  <c r="Y147" i="10"/>
  <c r="AB130" i="10"/>
  <c r="AC128" i="10"/>
  <c r="C147" i="10"/>
  <c r="D147" i="10"/>
  <c r="AC125" i="10"/>
  <c r="J147" i="10"/>
  <c r="R147" i="10"/>
  <c r="Z147" i="10"/>
  <c r="S147" i="10"/>
  <c r="AA126" i="10"/>
  <c r="L147" i="10"/>
  <c r="T147" i="10"/>
  <c r="K147" i="10"/>
  <c r="AB126" i="10"/>
  <c r="AC119" i="10"/>
  <c r="AC114" i="10"/>
  <c r="AC117" i="10"/>
  <c r="AC99" i="10"/>
  <c r="AC96" i="10"/>
  <c r="AC104" i="10"/>
  <c r="AC93" i="10"/>
  <c r="AC97" i="10"/>
  <c r="AC101" i="10"/>
  <c r="AC106" i="10"/>
  <c r="AC110" i="10"/>
  <c r="P121" i="10"/>
  <c r="X121" i="10"/>
  <c r="AC98" i="10"/>
  <c r="AC109" i="10"/>
  <c r="AC100" i="10"/>
  <c r="AC107" i="10"/>
  <c r="AC84" i="10"/>
  <c r="AC87" i="10"/>
  <c r="O121" i="10"/>
  <c r="D121" i="10"/>
  <c r="G121" i="10"/>
  <c r="AA79" i="10"/>
  <c r="L121" i="10"/>
  <c r="E72" i="10"/>
  <c r="E121" i="10" s="1"/>
  <c r="AB72" i="10"/>
  <c r="AC70" i="10"/>
  <c r="T72" i="10"/>
  <c r="T121" i="10" s="1"/>
  <c r="C121" i="10"/>
  <c r="S121" i="10"/>
  <c r="Y121" i="10"/>
  <c r="AC67" i="10"/>
  <c r="Z72" i="10"/>
  <c r="Z121" i="10" s="1"/>
  <c r="AC51" i="10"/>
  <c r="AC63" i="10"/>
  <c r="AC50" i="10"/>
  <c r="AC56" i="10"/>
  <c r="AC60" i="10"/>
  <c r="AC41" i="10"/>
  <c r="W48" i="10"/>
  <c r="O48" i="10"/>
  <c r="V48" i="10"/>
  <c r="F48" i="10"/>
  <c r="N48" i="10"/>
  <c r="L48" i="10"/>
  <c r="T48" i="10"/>
  <c r="M48" i="10"/>
  <c r="U48" i="10"/>
  <c r="AC22" i="10"/>
  <c r="AB23" i="10"/>
  <c r="AC12" i="10"/>
  <c r="AC18" i="10"/>
  <c r="R48" i="10"/>
  <c r="AA11" i="10"/>
  <c r="K48" i="10"/>
  <c r="S48" i="10"/>
  <c r="AC9" i="10"/>
  <c r="J48" i="10"/>
  <c r="Z48" i="10"/>
  <c r="AA8" i="10"/>
  <c r="AC4" i="10"/>
  <c r="G48" i="10"/>
  <c r="AC5" i="10"/>
  <c r="AB8" i="10"/>
  <c r="AC7" i="10"/>
  <c r="AC20" i="10"/>
  <c r="AA23" i="10"/>
  <c r="AA37" i="10"/>
  <c r="AC36" i="10"/>
  <c r="AC152" i="10"/>
  <c r="AA155" i="10"/>
  <c r="AA163" i="10" s="1"/>
  <c r="AB144" i="10"/>
  <c r="AC141" i="10"/>
  <c r="AB91" i="10"/>
  <c r="AC181" i="10"/>
  <c r="AC182" i="10" s="1"/>
  <c r="AB182" i="10"/>
  <c r="H48" i="10"/>
  <c r="P48" i="10"/>
  <c r="X48" i="10"/>
  <c r="AC42" i="10"/>
  <c r="U121" i="10"/>
  <c r="W72" i="10"/>
  <c r="W121" i="10" s="1"/>
  <c r="AC149" i="10"/>
  <c r="AB155" i="10"/>
  <c r="AB163" i="10" s="1"/>
  <c r="AA180" i="10"/>
  <c r="I48" i="10"/>
  <c r="Y48" i="10"/>
  <c r="AB137" i="10"/>
  <c r="AB180" i="10"/>
  <c r="Q48" i="10"/>
  <c r="AA72" i="10"/>
  <c r="AB65" i="10"/>
  <c r="AC45" i="10"/>
  <c r="AA65" i="10"/>
  <c r="AC53" i="10"/>
  <c r="M121" i="10"/>
  <c r="N72" i="10"/>
  <c r="N121" i="10" s="1"/>
  <c r="AB79" i="10"/>
  <c r="AC75" i="10"/>
  <c r="AB113" i="10"/>
  <c r="AC92" i="10"/>
  <c r="AA113" i="10"/>
  <c r="AC43" i="10"/>
  <c r="AC68" i="10"/>
  <c r="Q72" i="10"/>
  <c r="Q121" i="10" s="1"/>
  <c r="AA91" i="10"/>
  <c r="AA137" i="10"/>
  <c r="AC123" i="10"/>
  <c r="F121" i="10"/>
  <c r="AA130" i="10"/>
  <c r="AA118" i="10"/>
  <c r="AB35" i="9"/>
  <c r="AC35" i="9" s="1"/>
  <c r="AA35" i="9"/>
  <c r="D22" i="9"/>
  <c r="Z39" i="9"/>
  <c r="Y39" i="9"/>
  <c r="X39" i="9"/>
  <c r="W39" i="9"/>
  <c r="V39" i="9"/>
  <c r="U39" i="9"/>
  <c r="T39" i="9"/>
  <c r="S39" i="9"/>
  <c r="R39" i="9"/>
  <c r="Q39" i="9"/>
  <c r="P39" i="9"/>
  <c r="O39" i="9"/>
  <c r="N39" i="9"/>
  <c r="M39" i="9"/>
  <c r="L39" i="9"/>
  <c r="K39" i="9"/>
  <c r="J39" i="9"/>
  <c r="I39" i="9"/>
  <c r="H39" i="9"/>
  <c r="G39" i="9"/>
  <c r="F39" i="9"/>
  <c r="E39" i="9"/>
  <c r="D39" i="9"/>
  <c r="Z33" i="9"/>
  <c r="Y33" i="9"/>
  <c r="Y43" i="9" s="1"/>
  <c r="X33" i="9"/>
  <c r="W33" i="9"/>
  <c r="V33" i="9"/>
  <c r="U33" i="9"/>
  <c r="T33" i="9"/>
  <c r="S33" i="9"/>
  <c r="R33" i="9"/>
  <c r="Q33" i="9"/>
  <c r="Q43" i="9" s="1"/>
  <c r="P33" i="9"/>
  <c r="O33" i="9"/>
  <c r="N33" i="9"/>
  <c r="M33" i="9"/>
  <c r="L33" i="9"/>
  <c r="K33" i="9"/>
  <c r="J33" i="9"/>
  <c r="I33" i="9"/>
  <c r="I43" i="9" s="1"/>
  <c r="H33" i="9"/>
  <c r="G33" i="9"/>
  <c r="F33" i="9"/>
  <c r="E33" i="9"/>
  <c r="D33" i="9"/>
  <c r="Z30" i="9"/>
  <c r="Y30" i="9"/>
  <c r="X30" i="9"/>
  <c r="W30" i="9"/>
  <c r="V30" i="9"/>
  <c r="U30" i="9"/>
  <c r="T30" i="9"/>
  <c r="S30" i="9"/>
  <c r="R30" i="9"/>
  <c r="Q30" i="9"/>
  <c r="P30" i="9"/>
  <c r="O30" i="9"/>
  <c r="N30" i="9"/>
  <c r="M30" i="9"/>
  <c r="L30" i="9"/>
  <c r="K30" i="9"/>
  <c r="J30" i="9"/>
  <c r="I30" i="9"/>
  <c r="H30" i="9"/>
  <c r="G30" i="9"/>
  <c r="F30" i="9"/>
  <c r="E30" i="9"/>
  <c r="D30" i="9"/>
  <c r="C30" i="9"/>
  <c r="Z22" i="9"/>
  <c r="Y22" i="9"/>
  <c r="X22" i="9"/>
  <c r="X43" i="9" s="1"/>
  <c r="W22" i="9"/>
  <c r="V22" i="9"/>
  <c r="U22" i="9"/>
  <c r="T22" i="9"/>
  <c r="S22" i="9"/>
  <c r="R22" i="9"/>
  <c r="Q22" i="9"/>
  <c r="P22" i="9"/>
  <c r="P43" i="9" s="1"/>
  <c r="O22" i="9"/>
  <c r="N22" i="9"/>
  <c r="M22" i="9"/>
  <c r="L22" i="9"/>
  <c r="K22" i="9"/>
  <c r="J22" i="9"/>
  <c r="I22" i="9"/>
  <c r="H22" i="9"/>
  <c r="G22" i="9"/>
  <c r="F22" i="9"/>
  <c r="E22" i="9"/>
  <c r="C22" i="9"/>
  <c r="Z11" i="9"/>
  <c r="Y11" i="9"/>
  <c r="X11" i="9"/>
  <c r="W11" i="9"/>
  <c r="V11" i="9"/>
  <c r="U11" i="9"/>
  <c r="T11" i="9"/>
  <c r="S11" i="9"/>
  <c r="R11" i="9"/>
  <c r="Q11" i="9"/>
  <c r="P11" i="9"/>
  <c r="O11" i="9"/>
  <c r="N11" i="9"/>
  <c r="M11" i="9"/>
  <c r="L11" i="9"/>
  <c r="K11" i="9"/>
  <c r="J11" i="9"/>
  <c r="I11" i="9"/>
  <c r="H11" i="9"/>
  <c r="G11" i="9"/>
  <c r="F11" i="9"/>
  <c r="E11" i="9"/>
  <c r="D11" i="9"/>
  <c r="C11" i="9"/>
  <c r="Z8" i="9"/>
  <c r="Y8" i="9"/>
  <c r="X8" i="9"/>
  <c r="W8" i="9"/>
  <c r="V8" i="9"/>
  <c r="U8" i="9"/>
  <c r="T8" i="9"/>
  <c r="S8" i="9"/>
  <c r="S43" i="9" s="1"/>
  <c r="R8" i="9"/>
  <c r="Q8" i="9"/>
  <c r="P8" i="9"/>
  <c r="O8" i="9"/>
  <c r="N8" i="9"/>
  <c r="M8" i="9"/>
  <c r="L8" i="9"/>
  <c r="K8" i="9"/>
  <c r="K43" i="9" s="1"/>
  <c r="J8" i="9"/>
  <c r="I8" i="9"/>
  <c r="H8" i="9"/>
  <c r="G8" i="9"/>
  <c r="F8" i="9"/>
  <c r="E8" i="9"/>
  <c r="D8" i="9"/>
  <c r="C8" i="9"/>
  <c r="AB20" i="9"/>
  <c r="AC20" i="9" s="1"/>
  <c r="AA20" i="9"/>
  <c r="AB99" i="9"/>
  <c r="AA99" i="9"/>
  <c r="AC99" i="9" s="1"/>
  <c r="AB116" i="9"/>
  <c r="AA116" i="9"/>
  <c r="AA151" i="9"/>
  <c r="AB151" i="9"/>
  <c r="AA168" i="9"/>
  <c r="AB168" i="9"/>
  <c r="C172" i="9"/>
  <c r="AC116" i="9" l="1"/>
  <c r="E43" i="9"/>
  <c r="M43" i="9"/>
  <c r="U43" i="9"/>
  <c r="G43" i="9"/>
  <c r="O43" i="9"/>
  <c r="W43" i="9"/>
  <c r="F43" i="9"/>
  <c r="J43" i="9"/>
  <c r="N43" i="9"/>
  <c r="R43" i="9"/>
  <c r="V43" i="9"/>
  <c r="Z43" i="9"/>
  <c r="D43" i="9"/>
  <c r="H43" i="9"/>
  <c r="L43" i="9"/>
  <c r="T43" i="9"/>
  <c r="AA48" i="10"/>
  <c r="AC118" i="10"/>
  <c r="AB48" i="10"/>
  <c r="AC144" i="10"/>
  <c r="AC130" i="10"/>
  <c r="AC155" i="10"/>
  <c r="AC137" i="10"/>
  <c r="AC34" i="10"/>
  <c r="AC72" i="10"/>
  <c r="AC91" i="10"/>
  <c r="V183" i="10"/>
  <c r="J183" i="10"/>
  <c r="I183" i="10"/>
  <c r="AC17" i="10"/>
  <c r="AC37" i="10"/>
  <c r="AC180" i="10"/>
  <c r="AC79" i="10"/>
  <c r="AC11" i="10"/>
  <c r="AC23" i="10"/>
  <c r="H183" i="10"/>
  <c r="AC8" i="10"/>
  <c r="F183" i="10"/>
  <c r="AC163" i="10"/>
  <c r="W183" i="10"/>
  <c r="AB147" i="10"/>
  <c r="AA147" i="10"/>
  <c r="R183" i="10"/>
  <c r="AC126" i="10"/>
  <c r="D183" i="10"/>
  <c r="X183" i="10"/>
  <c r="AC113" i="10"/>
  <c r="P183" i="10"/>
  <c r="L183" i="10"/>
  <c r="O183" i="10"/>
  <c r="Z183" i="10"/>
  <c r="E183" i="10"/>
  <c r="T183" i="10"/>
  <c r="Q183" i="10"/>
  <c r="G183" i="10"/>
  <c r="AA121" i="10"/>
  <c r="Y183" i="10"/>
  <c r="C183" i="10"/>
  <c r="U183" i="10"/>
  <c r="S183" i="10"/>
  <c r="K183" i="10"/>
  <c r="AC65" i="10"/>
  <c r="N183" i="10"/>
  <c r="M183" i="10"/>
  <c r="AB121" i="10"/>
  <c r="AC44" i="10"/>
  <c r="AC168" i="9"/>
  <c r="AC151" i="9"/>
  <c r="AA183" i="10" l="1"/>
  <c r="AC48" i="10"/>
  <c r="AC147" i="10"/>
  <c r="AC121" i="10"/>
  <c r="AB183" i="10"/>
  <c r="Z174" i="9"/>
  <c r="Y174" i="9"/>
  <c r="X174" i="9"/>
  <c r="W174" i="9"/>
  <c r="V174" i="9"/>
  <c r="U174" i="9"/>
  <c r="T174" i="9"/>
  <c r="S174" i="9"/>
  <c r="R174" i="9"/>
  <c r="Q174" i="9"/>
  <c r="P174" i="9"/>
  <c r="O174" i="9"/>
  <c r="N174" i="9"/>
  <c r="M174" i="9"/>
  <c r="L174" i="9"/>
  <c r="K174" i="9"/>
  <c r="J174" i="9"/>
  <c r="I174" i="9"/>
  <c r="H174" i="9"/>
  <c r="G174" i="9"/>
  <c r="F174" i="9"/>
  <c r="E174" i="9"/>
  <c r="D174" i="9"/>
  <c r="C174" i="9"/>
  <c r="AB173" i="9"/>
  <c r="AA173" i="9"/>
  <c r="AA174" i="9" s="1"/>
  <c r="Y172" i="9"/>
  <c r="X172" i="9"/>
  <c r="V172" i="9"/>
  <c r="U172" i="9"/>
  <c r="S172" i="9"/>
  <c r="R172" i="9"/>
  <c r="P172" i="9"/>
  <c r="O172" i="9"/>
  <c r="M172" i="9"/>
  <c r="L172" i="9"/>
  <c r="J172" i="9"/>
  <c r="I172" i="9"/>
  <c r="G172" i="9"/>
  <c r="F172" i="9"/>
  <c r="D172" i="9"/>
  <c r="AB171" i="9"/>
  <c r="AA171" i="9"/>
  <c r="AB170" i="9"/>
  <c r="AA170" i="9"/>
  <c r="AB169" i="9"/>
  <c r="AA169" i="9"/>
  <c r="AB167" i="9"/>
  <c r="AA167" i="9"/>
  <c r="AB166" i="9"/>
  <c r="AA166" i="9"/>
  <c r="AB165" i="9"/>
  <c r="AA165" i="9"/>
  <c r="AB164" i="9"/>
  <c r="AA164" i="9"/>
  <c r="AB163" i="9"/>
  <c r="AA163" i="9"/>
  <c r="AB162" i="9"/>
  <c r="AA162" i="9"/>
  <c r="AB161" i="9"/>
  <c r="AA161" i="9"/>
  <c r="AB160" i="9"/>
  <c r="AA160" i="9"/>
  <c r="AC160" i="9" s="1"/>
  <c r="AB159" i="9"/>
  <c r="AA159" i="9"/>
  <c r="AB158" i="9"/>
  <c r="AA158" i="9"/>
  <c r="AB157" i="9"/>
  <c r="AA157" i="9"/>
  <c r="AB156" i="9"/>
  <c r="AA156" i="9"/>
  <c r="AB154" i="9"/>
  <c r="AA154" i="9"/>
  <c r="AB153" i="9"/>
  <c r="AA153" i="9"/>
  <c r="AB152" i="9"/>
  <c r="AA152" i="9"/>
  <c r="AB150" i="9"/>
  <c r="AA150" i="9"/>
  <c r="AB149" i="9"/>
  <c r="AA149" i="9"/>
  <c r="AB148" i="9"/>
  <c r="AA148" i="9"/>
  <c r="Z147" i="9"/>
  <c r="Z155" i="9" s="1"/>
  <c r="Y147" i="9"/>
  <c r="Y155" i="9" s="1"/>
  <c r="X147" i="9"/>
  <c r="X155" i="9" s="1"/>
  <c r="W147" i="9"/>
  <c r="W155" i="9" s="1"/>
  <c r="V147" i="9"/>
  <c r="V155" i="9" s="1"/>
  <c r="U147" i="9"/>
  <c r="U155" i="9" s="1"/>
  <c r="T147" i="9"/>
  <c r="T155" i="9" s="1"/>
  <c r="S147" i="9"/>
  <c r="S155" i="9" s="1"/>
  <c r="R147" i="9"/>
  <c r="R155" i="9" s="1"/>
  <c r="Q147" i="9"/>
  <c r="Q155" i="9" s="1"/>
  <c r="P147" i="9"/>
  <c r="P155" i="9" s="1"/>
  <c r="O147" i="9"/>
  <c r="O155" i="9" s="1"/>
  <c r="N147" i="9"/>
  <c r="N155" i="9" s="1"/>
  <c r="M147" i="9"/>
  <c r="M155" i="9" s="1"/>
  <c r="L147" i="9"/>
  <c r="L155" i="9" s="1"/>
  <c r="K147" i="9"/>
  <c r="K155" i="9" s="1"/>
  <c r="J147" i="9"/>
  <c r="J155" i="9" s="1"/>
  <c r="I147" i="9"/>
  <c r="I155" i="9" s="1"/>
  <c r="H147" i="9"/>
  <c r="H155" i="9" s="1"/>
  <c r="G147" i="9"/>
  <c r="G155" i="9" s="1"/>
  <c r="F147" i="9"/>
  <c r="F155" i="9" s="1"/>
  <c r="E147" i="9"/>
  <c r="E155" i="9" s="1"/>
  <c r="D147" i="9"/>
  <c r="D155" i="9" s="1"/>
  <c r="C147" i="9"/>
  <c r="C155" i="9" s="1"/>
  <c r="AB146" i="9"/>
  <c r="AA146" i="9"/>
  <c r="AB145" i="9"/>
  <c r="AA145" i="9"/>
  <c r="AB144" i="9"/>
  <c r="AA144" i="9"/>
  <c r="AB143" i="9"/>
  <c r="AA143" i="9"/>
  <c r="AB142" i="9"/>
  <c r="AA142" i="9"/>
  <c r="AB141" i="9"/>
  <c r="AA141" i="9"/>
  <c r="AB140" i="9"/>
  <c r="AA140" i="9"/>
  <c r="AB138" i="9"/>
  <c r="AA138" i="9"/>
  <c r="AB137" i="9"/>
  <c r="AA137" i="9"/>
  <c r="Z136" i="9"/>
  <c r="Y136" i="9"/>
  <c r="X136" i="9"/>
  <c r="W136" i="9"/>
  <c r="V136" i="9"/>
  <c r="U136" i="9"/>
  <c r="T136" i="9"/>
  <c r="S136" i="9"/>
  <c r="R136" i="9"/>
  <c r="Q136" i="9"/>
  <c r="P136" i="9"/>
  <c r="O136" i="9"/>
  <c r="N136" i="9"/>
  <c r="M136" i="9"/>
  <c r="L136" i="9"/>
  <c r="K136" i="9"/>
  <c r="J136" i="9"/>
  <c r="I136" i="9"/>
  <c r="H136" i="9"/>
  <c r="G136" i="9"/>
  <c r="F136" i="9"/>
  <c r="E136" i="9"/>
  <c r="D136" i="9"/>
  <c r="C136" i="9"/>
  <c r="AB135" i="9"/>
  <c r="AA135" i="9"/>
  <c r="AB134" i="9"/>
  <c r="AA134" i="9"/>
  <c r="AB133" i="9"/>
  <c r="AA133" i="9"/>
  <c r="AB132" i="9"/>
  <c r="AA132" i="9"/>
  <c r="Z131" i="9"/>
  <c r="Y131" i="9"/>
  <c r="X131" i="9"/>
  <c r="W131" i="9"/>
  <c r="V131" i="9"/>
  <c r="U131" i="9"/>
  <c r="T131" i="9"/>
  <c r="S131" i="9"/>
  <c r="R131" i="9"/>
  <c r="Q131" i="9"/>
  <c r="P131" i="9"/>
  <c r="O131" i="9"/>
  <c r="N131" i="9"/>
  <c r="M131" i="9"/>
  <c r="L131" i="9"/>
  <c r="K131" i="9"/>
  <c r="J131" i="9"/>
  <c r="I131" i="9"/>
  <c r="H131" i="9"/>
  <c r="G131" i="9"/>
  <c r="F131" i="9"/>
  <c r="E131" i="9"/>
  <c r="D131" i="9"/>
  <c r="C131" i="9"/>
  <c r="AB130" i="9"/>
  <c r="AA130" i="9"/>
  <c r="AB129" i="9"/>
  <c r="AA129" i="9"/>
  <c r="AB128" i="9"/>
  <c r="AA128" i="9"/>
  <c r="AB127" i="9"/>
  <c r="AA127" i="9"/>
  <c r="AB126" i="9"/>
  <c r="AA126" i="9"/>
  <c r="AB125" i="9"/>
  <c r="AA125" i="9"/>
  <c r="AB124" i="9"/>
  <c r="AA124" i="9"/>
  <c r="AB123" i="9"/>
  <c r="AA123" i="9"/>
  <c r="Z122" i="9"/>
  <c r="Y122" i="9"/>
  <c r="X122" i="9"/>
  <c r="W122" i="9"/>
  <c r="V122" i="9"/>
  <c r="U122" i="9"/>
  <c r="T122" i="9"/>
  <c r="S122" i="9"/>
  <c r="R122" i="9"/>
  <c r="Q122" i="9"/>
  <c r="P122" i="9"/>
  <c r="O122" i="9"/>
  <c r="N122" i="9"/>
  <c r="M122" i="9"/>
  <c r="L122" i="9"/>
  <c r="K122" i="9"/>
  <c r="J122" i="9"/>
  <c r="I122" i="9"/>
  <c r="H122" i="9"/>
  <c r="G122" i="9"/>
  <c r="F122" i="9"/>
  <c r="E122" i="9"/>
  <c r="D122" i="9"/>
  <c r="C122" i="9"/>
  <c r="AB121" i="9"/>
  <c r="AA121" i="9"/>
  <c r="AB120" i="9"/>
  <c r="AA120" i="9"/>
  <c r="AB119" i="9"/>
  <c r="AA119" i="9"/>
  <c r="Z118" i="9"/>
  <c r="Y118" i="9"/>
  <c r="X118" i="9"/>
  <c r="W118" i="9"/>
  <c r="V118" i="9"/>
  <c r="U118" i="9"/>
  <c r="T118" i="9"/>
  <c r="S118" i="9"/>
  <c r="R118" i="9"/>
  <c r="Q118" i="9"/>
  <c r="P118" i="9"/>
  <c r="O118" i="9"/>
  <c r="N118" i="9"/>
  <c r="M118" i="9"/>
  <c r="L118" i="9"/>
  <c r="K118" i="9"/>
  <c r="J118" i="9"/>
  <c r="I118" i="9"/>
  <c r="H118" i="9"/>
  <c r="G118" i="9"/>
  <c r="F118" i="9"/>
  <c r="E118" i="9"/>
  <c r="D118" i="9"/>
  <c r="C118" i="9"/>
  <c r="AB117" i="9"/>
  <c r="AA117" i="9"/>
  <c r="AB115" i="9"/>
  <c r="AA115" i="9"/>
  <c r="AB114" i="9"/>
  <c r="AA114" i="9"/>
  <c r="AB112" i="9"/>
  <c r="AA112" i="9"/>
  <c r="AB111" i="9"/>
  <c r="AA111" i="9"/>
  <c r="Z110" i="9"/>
  <c r="Y110" i="9"/>
  <c r="X110" i="9"/>
  <c r="W110" i="9"/>
  <c r="V110" i="9"/>
  <c r="U110" i="9"/>
  <c r="T110" i="9"/>
  <c r="S110" i="9"/>
  <c r="R110" i="9"/>
  <c r="Q110" i="9"/>
  <c r="P110" i="9"/>
  <c r="O110" i="9"/>
  <c r="N110" i="9"/>
  <c r="M110" i="9"/>
  <c r="L110" i="9"/>
  <c r="K110" i="9"/>
  <c r="J110" i="9"/>
  <c r="I110" i="9"/>
  <c r="H110" i="9"/>
  <c r="G110" i="9"/>
  <c r="F110" i="9"/>
  <c r="E110" i="9"/>
  <c r="D110" i="9"/>
  <c r="C110" i="9"/>
  <c r="AB109" i="9"/>
  <c r="AA109" i="9"/>
  <c r="AC109" i="9" s="1"/>
  <c r="AB108" i="9"/>
  <c r="AA108" i="9"/>
  <c r="AB107" i="9"/>
  <c r="AA107" i="9"/>
  <c r="AB106" i="9"/>
  <c r="AA106" i="9"/>
  <c r="Z105" i="9"/>
  <c r="Y105" i="9"/>
  <c r="X105" i="9"/>
  <c r="W105" i="9"/>
  <c r="V105" i="9"/>
  <c r="U105" i="9"/>
  <c r="T105" i="9"/>
  <c r="S105" i="9"/>
  <c r="R105" i="9"/>
  <c r="Q105" i="9"/>
  <c r="P105" i="9"/>
  <c r="O105" i="9"/>
  <c r="N105" i="9"/>
  <c r="M105" i="9"/>
  <c r="L105" i="9"/>
  <c r="K105" i="9"/>
  <c r="J105" i="9"/>
  <c r="I105" i="9"/>
  <c r="H105" i="9"/>
  <c r="G105" i="9"/>
  <c r="F105" i="9"/>
  <c r="E105" i="9"/>
  <c r="D105" i="9"/>
  <c r="C105" i="9"/>
  <c r="AB104" i="9"/>
  <c r="AA104" i="9"/>
  <c r="AC104" i="9" s="1"/>
  <c r="AB103" i="9"/>
  <c r="AA103" i="9"/>
  <c r="AB102" i="9"/>
  <c r="AA102" i="9"/>
  <c r="AB101" i="9"/>
  <c r="AA101" i="9"/>
  <c r="AB100" i="9"/>
  <c r="AA100" i="9"/>
  <c r="AB98" i="9"/>
  <c r="AA98" i="9"/>
  <c r="AB97" i="9"/>
  <c r="AA97" i="9"/>
  <c r="AC97" i="9" s="1"/>
  <c r="AB96" i="9"/>
  <c r="AA96" i="9"/>
  <c r="AB95" i="9"/>
  <c r="AA95" i="9"/>
  <c r="AB94" i="9"/>
  <c r="AA94" i="9"/>
  <c r="AB93" i="9"/>
  <c r="AA93" i="9"/>
  <c r="AB92" i="9"/>
  <c r="AA92" i="9"/>
  <c r="AB91" i="9"/>
  <c r="AA91" i="9"/>
  <c r="AB90" i="9"/>
  <c r="AA90" i="9"/>
  <c r="AB89" i="9"/>
  <c r="AA89" i="9"/>
  <c r="AB88" i="9"/>
  <c r="AA88" i="9"/>
  <c r="AB87" i="9"/>
  <c r="AA87" i="9"/>
  <c r="AB86" i="9"/>
  <c r="AA86" i="9"/>
  <c r="AB85" i="9"/>
  <c r="AA85" i="9"/>
  <c r="Z84" i="9"/>
  <c r="Y84" i="9"/>
  <c r="X84" i="9"/>
  <c r="W84" i="9"/>
  <c r="V84" i="9"/>
  <c r="U84" i="9"/>
  <c r="T84" i="9"/>
  <c r="S84" i="9"/>
  <c r="R84" i="9"/>
  <c r="Q84" i="9"/>
  <c r="P84" i="9"/>
  <c r="O84" i="9"/>
  <c r="N84" i="9"/>
  <c r="M84" i="9"/>
  <c r="L84" i="9"/>
  <c r="K84" i="9"/>
  <c r="J84" i="9"/>
  <c r="I84" i="9"/>
  <c r="H84" i="9"/>
  <c r="G84" i="9"/>
  <c r="F84" i="9"/>
  <c r="E84" i="9"/>
  <c r="D84" i="9"/>
  <c r="C84" i="9"/>
  <c r="AB83" i="9"/>
  <c r="AA83" i="9"/>
  <c r="AB82" i="9"/>
  <c r="AA82" i="9"/>
  <c r="AB81" i="9"/>
  <c r="AA81" i="9"/>
  <c r="AB80" i="9"/>
  <c r="AA80" i="9"/>
  <c r="AC80" i="9" s="1"/>
  <c r="AB79" i="9"/>
  <c r="AA79" i="9"/>
  <c r="AB78" i="9"/>
  <c r="AA78" i="9"/>
  <c r="AB77" i="9"/>
  <c r="AA77" i="9"/>
  <c r="AB76" i="9"/>
  <c r="AA76" i="9"/>
  <c r="AB75" i="9"/>
  <c r="AA75" i="9"/>
  <c r="AB74" i="9"/>
  <c r="AA74" i="9"/>
  <c r="AB73" i="9"/>
  <c r="AA73" i="9"/>
  <c r="Z72" i="9"/>
  <c r="Y72" i="9"/>
  <c r="X72" i="9"/>
  <c r="W72" i="9"/>
  <c r="V72" i="9"/>
  <c r="U72" i="9"/>
  <c r="T72" i="9"/>
  <c r="S72" i="9"/>
  <c r="R72" i="9"/>
  <c r="Q72" i="9"/>
  <c r="P72" i="9"/>
  <c r="O72" i="9"/>
  <c r="N72" i="9"/>
  <c r="M72" i="9"/>
  <c r="L72" i="9"/>
  <c r="K72" i="9"/>
  <c r="J72" i="9"/>
  <c r="I72" i="9"/>
  <c r="H72" i="9"/>
  <c r="G72" i="9"/>
  <c r="F72" i="9"/>
  <c r="E72" i="9"/>
  <c r="D72" i="9"/>
  <c r="C72" i="9"/>
  <c r="AB71" i="9"/>
  <c r="AA71" i="9"/>
  <c r="AC71" i="9" s="1"/>
  <c r="AB70" i="9"/>
  <c r="AA70" i="9"/>
  <c r="AB69" i="9"/>
  <c r="AA69" i="9"/>
  <c r="AB68" i="9"/>
  <c r="AA68" i="9"/>
  <c r="AB67" i="9"/>
  <c r="AA67" i="9"/>
  <c r="Y66" i="9"/>
  <c r="X66" i="9"/>
  <c r="V66" i="9"/>
  <c r="U66" i="9"/>
  <c r="S66" i="9"/>
  <c r="R66" i="9"/>
  <c r="P66" i="9"/>
  <c r="O66" i="9"/>
  <c r="Q66" i="9" s="1"/>
  <c r="M66" i="9"/>
  <c r="L66" i="9"/>
  <c r="J66" i="9"/>
  <c r="I66" i="9"/>
  <c r="G66" i="9"/>
  <c r="F66" i="9"/>
  <c r="D66" i="9"/>
  <c r="C66" i="9"/>
  <c r="AB65" i="9"/>
  <c r="AA65" i="9"/>
  <c r="AB64" i="9"/>
  <c r="AA64" i="9"/>
  <c r="AB63" i="9"/>
  <c r="AA63" i="9"/>
  <c r="AB62" i="9"/>
  <c r="AA62" i="9"/>
  <c r="AB61" i="9"/>
  <c r="AA61" i="9"/>
  <c r="AB60" i="9"/>
  <c r="AA60" i="9"/>
  <c r="Z59" i="9"/>
  <c r="Y59" i="9"/>
  <c r="X59" i="9"/>
  <c r="W59" i="9"/>
  <c r="V59" i="9"/>
  <c r="U59" i="9"/>
  <c r="T59" i="9"/>
  <c r="S59" i="9"/>
  <c r="R59" i="9"/>
  <c r="Q59" i="9"/>
  <c r="P59" i="9"/>
  <c r="O59" i="9"/>
  <c r="N59" i="9"/>
  <c r="M59" i="9"/>
  <c r="L59" i="9"/>
  <c r="K59" i="9"/>
  <c r="J59" i="9"/>
  <c r="I59" i="9"/>
  <c r="H59" i="9"/>
  <c r="G59" i="9"/>
  <c r="F59" i="9"/>
  <c r="E59" i="9"/>
  <c r="D59" i="9"/>
  <c r="C59" i="9"/>
  <c r="AB58" i="9"/>
  <c r="AA58" i="9"/>
  <c r="AB57" i="9"/>
  <c r="AA57" i="9"/>
  <c r="AB56" i="9"/>
  <c r="AA56" i="9"/>
  <c r="AB55" i="9"/>
  <c r="AA55" i="9"/>
  <c r="AB54" i="9"/>
  <c r="AA54" i="9"/>
  <c r="AB53" i="9"/>
  <c r="AA53" i="9"/>
  <c r="AB52" i="9"/>
  <c r="AA52" i="9"/>
  <c r="AB51" i="9"/>
  <c r="AA51" i="9"/>
  <c r="AB50" i="9"/>
  <c r="AA50" i="9"/>
  <c r="AB49" i="9"/>
  <c r="AA49" i="9"/>
  <c r="AB48" i="9"/>
  <c r="AA48" i="9"/>
  <c r="AB47" i="9"/>
  <c r="AA47" i="9"/>
  <c r="AB46" i="9"/>
  <c r="AA46" i="9"/>
  <c r="AB45" i="9"/>
  <c r="AA45" i="9"/>
  <c r="AB44" i="9"/>
  <c r="AA44" i="9"/>
  <c r="AB42" i="9"/>
  <c r="AA42" i="9"/>
  <c r="AB41" i="9"/>
  <c r="AA41" i="9"/>
  <c r="AB40" i="9"/>
  <c r="AA40" i="9"/>
  <c r="C39" i="9"/>
  <c r="AB38" i="9"/>
  <c r="AA38" i="9"/>
  <c r="AB37" i="9"/>
  <c r="AA37" i="9"/>
  <c r="AB36" i="9"/>
  <c r="AA36" i="9"/>
  <c r="AB34" i="9"/>
  <c r="AA34" i="9"/>
  <c r="C33" i="9"/>
  <c r="AB32" i="9"/>
  <c r="AA32" i="9"/>
  <c r="AB31" i="9"/>
  <c r="AA31" i="9"/>
  <c r="AB29" i="9"/>
  <c r="AA29" i="9"/>
  <c r="AB28" i="9"/>
  <c r="AA28" i="9"/>
  <c r="AB27" i="9"/>
  <c r="AA27" i="9"/>
  <c r="AB26" i="9"/>
  <c r="AA26" i="9"/>
  <c r="AB25" i="9"/>
  <c r="AA25" i="9"/>
  <c r="AB24" i="9"/>
  <c r="AA24" i="9"/>
  <c r="AB23" i="9"/>
  <c r="AA23" i="9"/>
  <c r="AB21" i="9"/>
  <c r="AA21" i="9"/>
  <c r="AB19" i="9"/>
  <c r="AA19" i="9"/>
  <c r="AB18" i="9"/>
  <c r="AA18" i="9"/>
  <c r="AB17" i="9"/>
  <c r="AA17" i="9"/>
  <c r="AB16" i="9"/>
  <c r="AA16" i="9"/>
  <c r="AB15" i="9"/>
  <c r="AA15" i="9"/>
  <c r="AB14" i="9"/>
  <c r="AA14" i="9"/>
  <c r="AB13" i="9"/>
  <c r="AA13" i="9"/>
  <c r="AB12" i="9"/>
  <c r="AA12" i="9"/>
  <c r="AB10" i="9"/>
  <c r="AA10" i="9"/>
  <c r="AB9" i="9"/>
  <c r="AA9" i="9"/>
  <c r="AB7" i="9"/>
  <c r="AA7" i="9"/>
  <c r="AB6" i="9"/>
  <c r="AA6" i="9"/>
  <c r="AB5" i="9"/>
  <c r="AA5" i="9"/>
  <c r="AB4" i="9"/>
  <c r="AA4" i="9"/>
  <c r="AC183" i="10" l="1"/>
  <c r="AA105" i="9"/>
  <c r="AA172" i="9"/>
  <c r="AA22" i="9"/>
  <c r="C43" i="9"/>
  <c r="AB22" i="9"/>
  <c r="AA8" i="9"/>
  <c r="T172" i="9"/>
  <c r="AC79" i="9"/>
  <c r="AC45" i="9"/>
  <c r="AC90" i="9"/>
  <c r="AC94" i="9"/>
  <c r="AC111" i="9"/>
  <c r="AC117" i="9"/>
  <c r="AC137" i="9"/>
  <c r="AC142" i="9"/>
  <c r="AC146" i="9"/>
  <c r="AC17" i="9"/>
  <c r="AC158" i="9"/>
  <c r="AC171" i="9"/>
  <c r="Z172" i="9"/>
  <c r="T139" i="9"/>
  <c r="AC41" i="9"/>
  <c r="AC29" i="9"/>
  <c r="AC37" i="9"/>
  <c r="AC23" i="9"/>
  <c r="AC27" i="9"/>
  <c r="AC46" i="9"/>
  <c r="AC121" i="9"/>
  <c r="AC81" i="9"/>
  <c r="AC88" i="9"/>
  <c r="AC103" i="9"/>
  <c r="AC125" i="9"/>
  <c r="AC129" i="9"/>
  <c r="AC144" i="9"/>
  <c r="AC149" i="9"/>
  <c r="AC154" i="9"/>
  <c r="E172" i="9"/>
  <c r="Q172" i="9"/>
  <c r="D139" i="9"/>
  <c r="AC164" i="9"/>
  <c r="AC7" i="9"/>
  <c r="AC24" i="9"/>
  <c r="AC28" i="9"/>
  <c r="AC64" i="9"/>
  <c r="AC74" i="9"/>
  <c r="AC82" i="9"/>
  <c r="AC87" i="9"/>
  <c r="AC95" i="9"/>
  <c r="AC102" i="9"/>
  <c r="AC112" i="9"/>
  <c r="AC128" i="9"/>
  <c r="AC161" i="9"/>
  <c r="W172" i="9"/>
  <c r="AC65" i="9"/>
  <c r="F139" i="9"/>
  <c r="N139" i="9"/>
  <c r="V139" i="9"/>
  <c r="AC138" i="9"/>
  <c r="T66" i="9"/>
  <c r="T113" i="9" s="1"/>
  <c r="AC73" i="9"/>
  <c r="AC135" i="9"/>
  <c r="AC145" i="9"/>
  <c r="AC150" i="9"/>
  <c r="AC47" i="9"/>
  <c r="AC52" i="9"/>
  <c r="AC55" i="9"/>
  <c r="AC58" i="9"/>
  <c r="AC40" i="9"/>
  <c r="AB33" i="9"/>
  <c r="AC32" i="9"/>
  <c r="AC34" i="9"/>
  <c r="C139" i="9"/>
  <c r="L139" i="9"/>
  <c r="AC162" i="9"/>
  <c r="AC56" i="9"/>
  <c r="AC83" i="9"/>
  <c r="AC92" i="9"/>
  <c r="AC96" i="9"/>
  <c r="AA118" i="9"/>
  <c r="AC120" i="9"/>
  <c r="AC133" i="9"/>
  <c r="AC152" i="9"/>
  <c r="AC163" i="9"/>
  <c r="AC167" i="9"/>
  <c r="Z66" i="9"/>
  <c r="Z113" i="9" s="1"/>
  <c r="AC130" i="9"/>
  <c r="AC170" i="9"/>
  <c r="E66" i="9"/>
  <c r="E113" i="9" s="1"/>
  <c r="S139" i="9"/>
  <c r="AC123" i="9"/>
  <c r="G113" i="9"/>
  <c r="AC57" i="9"/>
  <c r="AC165" i="9"/>
  <c r="K139" i="9"/>
  <c r="AB147" i="9"/>
  <c r="AB155" i="9" s="1"/>
  <c r="AA84" i="9"/>
  <c r="AC25" i="9"/>
  <c r="AA33" i="9"/>
  <c r="AC42" i="9"/>
  <c r="AC51" i="9"/>
  <c r="K66" i="9"/>
  <c r="K113" i="9" s="1"/>
  <c r="AC77" i="9"/>
  <c r="AC85" i="9"/>
  <c r="AC89" i="9"/>
  <c r="AC153" i="9"/>
  <c r="AB11" i="9"/>
  <c r="AC19" i="9"/>
  <c r="AC5" i="9"/>
  <c r="AC10" i="9"/>
  <c r="AC16" i="9"/>
  <c r="AC21" i="9"/>
  <c r="AC14" i="9"/>
  <c r="AC15" i="9"/>
  <c r="AC12" i="9"/>
  <c r="AC6" i="9"/>
  <c r="AC173" i="9"/>
  <c r="AC174" i="9" s="1"/>
  <c r="K172" i="9"/>
  <c r="AC157" i="9"/>
  <c r="AC169" i="9"/>
  <c r="N172" i="9"/>
  <c r="AC166" i="9"/>
  <c r="H172" i="9"/>
  <c r="AC148" i="9"/>
  <c r="AC143" i="9"/>
  <c r="AC124" i="9"/>
  <c r="O139" i="9"/>
  <c r="AC126" i="9"/>
  <c r="I139" i="9"/>
  <c r="Q139" i="9"/>
  <c r="Y139" i="9"/>
  <c r="AC127" i="9"/>
  <c r="AB122" i="9"/>
  <c r="AC115" i="9"/>
  <c r="G139" i="9"/>
  <c r="J139" i="9"/>
  <c r="R139" i="9"/>
  <c r="Z139" i="9"/>
  <c r="W139" i="9"/>
  <c r="AC108" i="9"/>
  <c r="AC106" i="9"/>
  <c r="AC98" i="9"/>
  <c r="AC100" i="9"/>
  <c r="AC91" i="9"/>
  <c r="AC101" i="9"/>
  <c r="AC93" i="9"/>
  <c r="F113" i="9"/>
  <c r="V113" i="9"/>
  <c r="C113" i="9"/>
  <c r="AC75" i="9"/>
  <c r="AC76" i="9"/>
  <c r="AC78" i="9"/>
  <c r="S113" i="9"/>
  <c r="AC68" i="9"/>
  <c r="AC69" i="9"/>
  <c r="P113" i="9"/>
  <c r="L113" i="9"/>
  <c r="X113" i="9"/>
  <c r="H66" i="9"/>
  <c r="H113" i="9" s="1"/>
  <c r="AC61" i="9"/>
  <c r="W66" i="9"/>
  <c r="W113" i="9" s="1"/>
  <c r="AC63" i="9"/>
  <c r="N66" i="9"/>
  <c r="N113" i="9" s="1"/>
  <c r="R113" i="9"/>
  <c r="AC50" i="9"/>
  <c r="AC54" i="9"/>
  <c r="AC53" i="9"/>
  <c r="AC48" i="9"/>
  <c r="AB59" i="9"/>
  <c r="AC49" i="9"/>
  <c r="AA39" i="9"/>
  <c r="AC26" i="9"/>
  <c r="AC18" i="9"/>
  <c r="AA11" i="9"/>
  <c r="AC9" i="9"/>
  <c r="AB8" i="9"/>
  <c r="AB30" i="9"/>
  <c r="AB118" i="9"/>
  <c r="AC114" i="9"/>
  <c r="M139" i="9"/>
  <c r="AB174" i="9"/>
  <c r="AA30" i="9"/>
  <c r="AB39" i="9"/>
  <c r="AB72" i="9"/>
  <c r="AC67" i="9"/>
  <c r="AC86" i="9"/>
  <c r="AA110" i="9"/>
  <c r="J113" i="9"/>
  <c r="AA147" i="9"/>
  <c r="AA155" i="9" s="1"/>
  <c r="AB172" i="9"/>
  <c r="AC156" i="9"/>
  <c r="AA66" i="9"/>
  <c r="AC62" i="9"/>
  <c r="AB110" i="9"/>
  <c r="AC107" i="9"/>
  <c r="AC31" i="9"/>
  <c r="AA59" i="9"/>
  <c r="E139" i="9"/>
  <c r="U139" i="9"/>
  <c r="AB66" i="9"/>
  <c r="AC60" i="9"/>
  <c r="AB131" i="9"/>
  <c r="AC140" i="9"/>
  <c r="AC4" i="9"/>
  <c r="AC38" i="9"/>
  <c r="I113" i="9"/>
  <c r="U113" i="9"/>
  <c r="O113" i="9"/>
  <c r="H139" i="9"/>
  <c r="P139" i="9"/>
  <c r="X139" i="9"/>
  <c r="AB136" i="9"/>
  <c r="AC132" i="9"/>
  <c r="AC119" i="9"/>
  <c r="AA122" i="9"/>
  <c r="AA131" i="9"/>
  <c r="AA136" i="9"/>
  <c r="AC134" i="9"/>
  <c r="AC13" i="9"/>
  <c r="AC36" i="9"/>
  <c r="D113" i="9"/>
  <c r="Q113" i="9"/>
  <c r="Y113" i="9"/>
  <c r="AA72" i="9"/>
  <c r="AC70" i="9"/>
  <c r="AB84" i="9"/>
  <c r="AC159" i="9"/>
  <c r="AB105" i="9"/>
  <c r="M113" i="9"/>
  <c r="AC44" i="9"/>
  <c r="AC141" i="9"/>
  <c r="Z152" i="8"/>
  <c r="X148" i="8"/>
  <c r="X149" i="8"/>
  <c r="X150" i="8"/>
  <c r="Y148" i="8"/>
  <c r="Y150" i="8" s="1"/>
  <c r="Y149" i="8"/>
  <c r="X143" i="8"/>
  <c r="X146" i="8" s="1"/>
  <c r="Z146" i="8" s="1"/>
  <c r="X144" i="8"/>
  <c r="X145" i="8"/>
  <c r="Y143" i="8"/>
  <c r="Y146" i="8" s="1"/>
  <c r="Y144" i="8"/>
  <c r="Y145" i="8"/>
  <c r="X139" i="8"/>
  <c r="X140" i="8"/>
  <c r="X141" i="8"/>
  <c r="Z141" i="8" s="1"/>
  <c r="Y139" i="8"/>
  <c r="Y141" i="8" s="1"/>
  <c r="Y140" i="8"/>
  <c r="X130" i="8"/>
  <c r="X137" i="8" s="1"/>
  <c r="X131" i="8"/>
  <c r="X132" i="8"/>
  <c r="X133" i="8"/>
  <c r="X134" i="8"/>
  <c r="X135" i="8"/>
  <c r="X136" i="8"/>
  <c r="Y130" i="8"/>
  <c r="Y137" i="8" s="1"/>
  <c r="Y131" i="8"/>
  <c r="Y132" i="8"/>
  <c r="Y133" i="8"/>
  <c r="Y134" i="8"/>
  <c r="Y135" i="8"/>
  <c r="Y136" i="8"/>
  <c r="Z154" i="8"/>
  <c r="Y152" i="8"/>
  <c r="Y156" i="8" s="1"/>
  <c r="Y154" i="8"/>
  <c r="X152" i="8"/>
  <c r="X154" i="8"/>
  <c r="X156" i="8"/>
  <c r="W150" i="8"/>
  <c r="W146" i="8"/>
  <c r="W141" i="8"/>
  <c r="W137" i="8"/>
  <c r="V150" i="8"/>
  <c r="V146" i="8"/>
  <c r="V141" i="8"/>
  <c r="V137" i="8"/>
  <c r="U150" i="8"/>
  <c r="U146" i="8"/>
  <c r="U156" i="8" s="1"/>
  <c r="U141" i="8"/>
  <c r="U137" i="8"/>
  <c r="T150" i="8"/>
  <c r="T146" i="8"/>
  <c r="T141" i="8"/>
  <c r="T137" i="8"/>
  <c r="T156" i="8"/>
  <c r="S150" i="8"/>
  <c r="S146" i="8"/>
  <c r="S141" i="8"/>
  <c r="S137" i="8"/>
  <c r="R150" i="8"/>
  <c r="R146" i="8"/>
  <c r="R156" i="8" s="1"/>
  <c r="R141" i="8"/>
  <c r="R137" i="8"/>
  <c r="Q150" i="8"/>
  <c r="Q146" i="8"/>
  <c r="Q156" i="8" s="1"/>
  <c r="Q141" i="8"/>
  <c r="Q137" i="8"/>
  <c r="P150" i="8"/>
  <c r="P146" i="8"/>
  <c r="P141" i="8"/>
  <c r="P137" i="8"/>
  <c r="P156" i="8"/>
  <c r="O150" i="8"/>
  <c r="O146" i="8"/>
  <c r="O141" i="8"/>
  <c r="O137" i="8"/>
  <c r="N150" i="8"/>
  <c r="N146" i="8"/>
  <c r="N141" i="8"/>
  <c r="N137" i="8"/>
  <c r="M150" i="8"/>
  <c r="M146" i="8"/>
  <c r="M156" i="8" s="1"/>
  <c r="M141" i="8"/>
  <c r="M137" i="8"/>
  <c r="L150" i="8"/>
  <c r="L146" i="8"/>
  <c r="L141" i="8"/>
  <c r="L137" i="8"/>
  <c r="L156" i="8"/>
  <c r="K150" i="8"/>
  <c r="K146" i="8"/>
  <c r="K141" i="8"/>
  <c r="K137" i="8"/>
  <c r="J150" i="8"/>
  <c r="J146" i="8"/>
  <c r="J156" i="8" s="1"/>
  <c r="J141" i="8"/>
  <c r="J137" i="8"/>
  <c r="I150" i="8"/>
  <c r="I146" i="8"/>
  <c r="I141" i="8"/>
  <c r="I137" i="8"/>
  <c r="I156" i="8"/>
  <c r="H150" i="8"/>
  <c r="H146" i="8"/>
  <c r="H141" i="8"/>
  <c r="H137" i="8"/>
  <c r="H156" i="8" s="1"/>
  <c r="G150" i="8"/>
  <c r="G146" i="8"/>
  <c r="G141" i="8"/>
  <c r="G156" i="8" s="1"/>
  <c r="G137" i="8"/>
  <c r="F150" i="8"/>
  <c r="F146" i="8"/>
  <c r="F141" i="8"/>
  <c r="F137" i="8"/>
  <c r="E150" i="8"/>
  <c r="E146" i="8"/>
  <c r="E156" i="8" s="1"/>
  <c r="E141" i="8"/>
  <c r="E137" i="8"/>
  <c r="D150" i="8"/>
  <c r="D146" i="8"/>
  <c r="D141" i="8"/>
  <c r="D137" i="8"/>
  <c r="D156" i="8"/>
  <c r="C150" i="8"/>
  <c r="C146" i="8"/>
  <c r="C141" i="8"/>
  <c r="C137" i="8"/>
  <c r="C119" i="8"/>
  <c r="U119" i="8"/>
  <c r="R119" i="8"/>
  <c r="O119" i="8"/>
  <c r="L119" i="8"/>
  <c r="I119" i="8"/>
  <c r="F119" i="8"/>
  <c r="X115" i="8"/>
  <c r="Y115" i="8"/>
  <c r="Z115" i="8"/>
  <c r="X35" i="8"/>
  <c r="X129" i="7"/>
  <c r="X127" i="7"/>
  <c r="X119" i="7"/>
  <c r="X120" i="7"/>
  <c r="X121" i="7"/>
  <c r="X122" i="7"/>
  <c r="X123" i="7"/>
  <c r="X124" i="7"/>
  <c r="X117" i="7"/>
  <c r="X106" i="7"/>
  <c r="X107" i="7"/>
  <c r="X108" i="7"/>
  <c r="X109" i="7"/>
  <c r="X110" i="7"/>
  <c r="X111" i="7"/>
  <c r="X112" i="7"/>
  <c r="X113" i="7"/>
  <c r="X114" i="7"/>
  <c r="X101" i="7"/>
  <c r="X104" i="7" s="1"/>
  <c r="X102" i="7"/>
  <c r="X103" i="7"/>
  <c r="U99" i="7"/>
  <c r="R99" i="7"/>
  <c r="O99" i="7"/>
  <c r="L99" i="7"/>
  <c r="I99" i="7"/>
  <c r="F99" i="7"/>
  <c r="C99" i="7"/>
  <c r="U93" i="7"/>
  <c r="R93" i="7"/>
  <c r="O93" i="7"/>
  <c r="L93" i="7"/>
  <c r="I93" i="7"/>
  <c r="F93" i="7"/>
  <c r="C93" i="7"/>
  <c r="X85" i="7"/>
  <c r="Z129" i="7"/>
  <c r="Z127" i="7"/>
  <c r="Z119" i="7"/>
  <c r="Z120" i="7"/>
  <c r="Z121" i="7"/>
  <c r="Z122" i="7"/>
  <c r="W123" i="7"/>
  <c r="T123" i="7"/>
  <c r="Q123" i="7"/>
  <c r="N123" i="7"/>
  <c r="K123" i="7"/>
  <c r="H123" i="7"/>
  <c r="E123" i="7"/>
  <c r="W124" i="7"/>
  <c r="Z124" i="7" s="1"/>
  <c r="T124" i="7"/>
  <c r="Q124" i="7"/>
  <c r="N124" i="7"/>
  <c r="K124" i="7"/>
  <c r="H124" i="7"/>
  <c r="E124" i="7"/>
  <c r="Z117" i="7"/>
  <c r="Z106" i="7"/>
  <c r="Z107" i="7"/>
  <c r="W108" i="7"/>
  <c r="T108" i="7"/>
  <c r="Q108" i="7"/>
  <c r="N108" i="7"/>
  <c r="K108" i="7"/>
  <c r="H108" i="7"/>
  <c r="E108" i="7"/>
  <c r="Z109" i="7"/>
  <c r="Z110" i="7"/>
  <c r="W111" i="7"/>
  <c r="T111" i="7"/>
  <c r="Q111" i="7"/>
  <c r="N111" i="7"/>
  <c r="K111" i="7"/>
  <c r="H111" i="7"/>
  <c r="E111" i="7"/>
  <c r="Z112" i="7"/>
  <c r="W113" i="7"/>
  <c r="T113" i="7"/>
  <c r="Q113" i="7"/>
  <c r="N113" i="7"/>
  <c r="K113" i="7"/>
  <c r="H113" i="7"/>
  <c r="E113" i="7"/>
  <c r="Z113" i="7"/>
  <c r="Z114" i="7"/>
  <c r="Z101" i="7"/>
  <c r="Z102" i="7"/>
  <c r="W103" i="7"/>
  <c r="T103" i="7"/>
  <c r="Q103" i="7"/>
  <c r="N103" i="7"/>
  <c r="K103" i="7"/>
  <c r="H103" i="7"/>
  <c r="E103" i="7"/>
  <c r="Z103" i="7"/>
  <c r="Z95" i="7"/>
  <c r="Z96" i="7"/>
  <c r="Z99" i="7" s="1"/>
  <c r="Z97" i="7"/>
  <c r="Z98" i="7"/>
  <c r="W87" i="7"/>
  <c r="T87" i="7"/>
  <c r="Q87" i="7"/>
  <c r="N87" i="7"/>
  <c r="K87" i="7"/>
  <c r="H87" i="7"/>
  <c r="E87" i="7"/>
  <c r="Z88" i="7"/>
  <c r="Z89" i="7"/>
  <c r="W90" i="7"/>
  <c r="T90" i="7"/>
  <c r="Q90" i="7"/>
  <c r="N90" i="7"/>
  <c r="K90" i="7"/>
  <c r="H90" i="7"/>
  <c r="E90" i="7"/>
  <c r="Z90" i="7"/>
  <c r="Z91" i="7"/>
  <c r="W92" i="7"/>
  <c r="T92" i="7"/>
  <c r="Q92" i="7"/>
  <c r="N92" i="7"/>
  <c r="K92" i="7"/>
  <c r="H92" i="7"/>
  <c r="E92" i="7"/>
  <c r="W85" i="7"/>
  <c r="T85" i="7"/>
  <c r="Q85" i="7"/>
  <c r="N85" i="7"/>
  <c r="K85" i="7"/>
  <c r="H85" i="7"/>
  <c r="E85" i="7"/>
  <c r="Y129" i="7"/>
  <c r="Y127" i="7"/>
  <c r="Y119" i="7"/>
  <c r="Y120" i="7"/>
  <c r="Y121" i="7"/>
  <c r="Y122" i="7"/>
  <c r="Y123" i="7"/>
  <c r="Y124" i="7"/>
  <c r="Y125" i="7"/>
  <c r="Y117" i="7"/>
  <c r="Y106" i="7"/>
  <c r="Y107" i="7"/>
  <c r="Y108" i="7"/>
  <c r="Y115" i="7" s="1"/>
  <c r="Y109" i="7"/>
  <c r="Y110" i="7"/>
  <c r="Y111" i="7"/>
  <c r="Y112" i="7"/>
  <c r="Y113" i="7"/>
  <c r="Y114" i="7"/>
  <c r="Y101" i="7"/>
  <c r="Y104" i="7" s="1"/>
  <c r="Y102" i="7"/>
  <c r="Y103" i="7"/>
  <c r="V99" i="7"/>
  <c r="Y99" i="7" s="1"/>
  <c r="S99" i="7"/>
  <c r="P99" i="7"/>
  <c r="M99" i="7"/>
  <c r="J99" i="7"/>
  <c r="G99" i="7"/>
  <c r="D99" i="7"/>
  <c r="V93" i="7"/>
  <c r="Y93" i="7" s="1"/>
  <c r="S93" i="7"/>
  <c r="P93" i="7"/>
  <c r="M93" i="7"/>
  <c r="J93" i="7"/>
  <c r="G93" i="7"/>
  <c r="D93" i="7"/>
  <c r="Y85" i="7"/>
  <c r="Z155" i="7"/>
  <c r="Z151" i="7"/>
  <c r="Z152" i="7"/>
  <c r="Z147" i="7"/>
  <c r="Z148" i="7"/>
  <c r="Z149" i="7"/>
  <c r="Z141" i="7"/>
  <c r="Z142" i="7"/>
  <c r="Z143" i="7"/>
  <c r="Z144" i="7"/>
  <c r="Z134" i="7"/>
  <c r="Z135" i="7"/>
  <c r="Z136" i="7"/>
  <c r="Z137" i="7"/>
  <c r="Z138" i="7"/>
  <c r="Z139" i="7"/>
  <c r="Z157" i="7"/>
  <c r="Z185" i="7"/>
  <c r="Z186" i="7"/>
  <c r="Z187" i="7"/>
  <c r="W188" i="7"/>
  <c r="T188" i="7"/>
  <c r="Q188" i="7"/>
  <c r="Q199" i="7" s="1"/>
  <c r="N188" i="7"/>
  <c r="N199" i="7" s="1"/>
  <c r="K188" i="7"/>
  <c r="H188" i="7"/>
  <c r="E188" i="7"/>
  <c r="E199" i="7" s="1"/>
  <c r="Z188" i="7"/>
  <c r="Z189" i="7"/>
  <c r="Z190" i="7"/>
  <c r="Z191" i="7"/>
  <c r="Z192" i="7"/>
  <c r="Z193" i="7"/>
  <c r="Z194" i="7"/>
  <c r="Z195" i="7"/>
  <c r="Z197" i="7"/>
  <c r="Y185" i="7"/>
  <c r="Y186" i="7"/>
  <c r="Y187" i="7"/>
  <c r="Y188" i="7"/>
  <c r="Y189" i="7"/>
  <c r="Y190" i="7"/>
  <c r="Y191" i="7"/>
  <c r="Y192" i="7"/>
  <c r="Y193" i="7"/>
  <c r="Y194" i="7"/>
  <c r="Y195" i="7"/>
  <c r="Y197" i="7"/>
  <c r="X185" i="7"/>
  <c r="X186" i="7"/>
  <c r="X199" i="7" s="1"/>
  <c r="X187" i="7"/>
  <c r="X188" i="7"/>
  <c r="X189" i="7"/>
  <c r="X190" i="7"/>
  <c r="X191" i="7"/>
  <c r="X192" i="7"/>
  <c r="X193" i="7"/>
  <c r="X194" i="7"/>
  <c r="X195" i="7"/>
  <c r="X197" i="7"/>
  <c r="W199" i="7"/>
  <c r="V199" i="7"/>
  <c r="U199" i="7"/>
  <c r="T199" i="7"/>
  <c r="S199" i="7"/>
  <c r="R199" i="7"/>
  <c r="P199" i="7"/>
  <c r="O199" i="7"/>
  <c r="M199" i="7"/>
  <c r="L199" i="7"/>
  <c r="K199" i="7"/>
  <c r="J199" i="7"/>
  <c r="I199" i="7"/>
  <c r="H199" i="7"/>
  <c r="G199" i="7"/>
  <c r="F199" i="7"/>
  <c r="D199" i="7"/>
  <c r="C199" i="7"/>
  <c r="Z169" i="7"/>
  <c r="Z170" i="7"/>
  <c r="Z172" i="7"/>
  <c r="Z173" i="7"/>
  <c r="W174" i="7"/>
  <c r="T174" i="7"/>
  <c r="Q174" i="7"/>
  <c r="N174" i="7"/>
  <c r="K174" i="7"/>
  <c r="H174" i="7"/>
  <c r="E174" i="7"/>
  <c r="E178" i="7" s="1"/>
  <c r="E182" i="7" s="1"/>
  <c r="Z174" i="7"/>
  <c r="W175" i="7"/>
  <c r="T175" i="7"/>
  <c r="Q175" i="7"/>
  <c r="N175" i="7"/>
  <c r="K175" i="7"/>
  <c r="H175" i="7"/>
  <c r="E175" i="7"/>
  <c r="Z175" i="7"/>
  <c r="Z177" i="7"/>
  <c r="Z171" i="7"/>
  <c r="Z176" i="7"/>
  <c r="Z178" i="7"/>
  <c r="Z162" i="7"/>
  <c r="Z163" i="7"/>
  <c r="Z164" i="7"/>
  <c r="Z165" i="7"/>
  <c r="Z167" i="7"/>
  <c r="Z180" i="7"/>
  <c r="Y169" i="7"/>
  <c r="Y170" i="7"/>
  <c r="Y172" i="7"/>
  <c r="Y173" i="7"/>
  <c r="Y174" i="7"/>
  <c r="Y177" i="7"/>
  <c r="Y171" i="7"/>
  <c r="Y175" i="7"/>
  <c r="Y176" i="7"/>
  <c r="Y162" i="7"/>
  <c r="Y163" i="7"/>
  <c r="Y164" i="7"/>
  <c r="Y167" i="7"/>
  <c r="Y180" i="7"/>
  <c r="X170" i="7"/>
  <c r="X172" i="7"/>
  <c r="X173" i="7"/>
  <c r="X169" i="7"/>
  <c r="X171" i="7"/>
  <c r="X174" i="7"/>
  <c r="X175" i="7"/>
  <c r="X176" i="7"/>
  <c r="X177" i="7"/>
  <c r="X162" i="7"/>
  <c r="X165" i="7" s="1"/>
  <c r="X163" i="7"/>
  <c r="X164" i="7"/>
  <c r="X167" i="7"/>
  <c r="X180" i="7"/>
  <c r="W178" i="7"/>
  <c r="W165" i="7"/>
  <c r="W182" i="7"/>
  <c r="V178" i="7"/>
  <c r="V165" i="7"/>
  <c r="V182" i="7"/>
  <c r="U178" i="7"/>
  <c r="U182" i="7" s="1"/>
  <c r="U165" i="7"/>
  <c r="T178" i="7"/>
  <c r="T182" i="7" s="1"/>
  <c r="T165" i="7"/>
  <c r="S178" i="7"/>
  <c r="S165" i="7"/>
  <c r="S182" i="7" s="1"/>
  <c r="S201" i="7" s="1"/>
  <c r="R178" i="7"/>
  <c r="R165" i="7"/>
  <c r="R182" i="7"/>
  <c r="Q178" i="7"/>
  <c r="Q182" i="7" s="1"/>
  <c r="Q165" i="7"/>
  <c r="P178" i="7"/>
  <c r="P165" i="7"/>
  <c r="O178" i="7"/>
  <c r="O165" i="7"/>
  <c r="O182" i="7"/>
  <c r="N165" i="7"/>
  <c r="M178" i="7"/>
  <c r="M182" i="7" s="1"/>
  <c r="M165" i="7"/>
  <c r="L178" i="7"/>
  <c r="L182" i="7" s="1"/>
  <c r="L165" i="7"/>
  <c r="K178" i="7"/>
  <c r="K165" i="7"/>
  <c r="K182" i="7"/>
  <c r="J178" i="7"/>
  <c r="J165" i="7"/>
  <c r="J182" i="7"/>
  <c r="I178" i="7"/>
  <c r="I182" i="7" s="1"/>
  <c r="I165" i="7"/>
  <c r="H178" i="7"/>
  <c r="H165" i="7"/>
  <c r="G178" i="7"/>
  <c r="G165" i="7"/>
  <c r="G182" i="7" s="1"/>
  <c r="F178" i="7"/>
  <c r="F165" i="7"/>
  <c r="F182" i="7"/>
  <c r="E165" i="7"/>
  <c r="D178" i="7"/>
  <c r="D182" i="7" s="1"/>
  <c r="D201" i="7" s="1"/>
  <c r="D165" i="7"/>
  <c r="C178" i="7"/>
  <c r="C165" i="7"/>
  <c r="C182" i="7"/>
  <c r="C201" i="7" s="1"/>
  <c r="Y151" i="7"/>
  <c r="Y152" i="7"/>
  <c r="Y153" i="7"/>
  <c r="Y147" i="7"/>
  <c r="Y149" i="7" s="1"/>
  <c r="Y148" i="7"/>
  <c r="Y141" i="7"/>
  <c r="Y142" i="7"/>
  <c r="Y145" i="7" s="1"/>
  <c r="Y143" i="7"/>
  <c r="Y144" i="7"/>
  <c r="Y134" i="7"/>
  <c r="Y135" i="7"/>
  <c r="Y136" i="7"/>
  <c r="Y137" i="7"/>
  <c r="Y138" i="7"/>
  <c r="Y155" i="7"/>
  <c r="Y157" i="7"/>
  <c r="X151" i="7"/>
  <c r="X152" i="7"/>
  <c r="X153" i="7"/>
  <c r="X147" i="7"/>
  <c r="X149" i="7" s="1"/>
  <c r="X148" i="7"/>
  <c r="X141" i="7"/>
  <c r="X142" i="7"/>
  <c r="X143" i="7"/>
  <c r="X144" i="7"/>
  <c r="X145" i="7"/>
  <c r="X134" i="7"/>
  <c r="X135" i="7"/>
  <c r="X136" i="7"/>
  <c r="X137" i="7"/>
  <c r="X138" i="7"/>
  <c r="X155" i="7"/>
  <c r="X157" i="7"/>
  <c r="W139" i="7"/>
  <c r="W153" i="7"/>
  <c r="W149" i="7"/>
  <c r="W145" i="7"/>
  <c r="V153" i="7"/>
  <c r="V149" i="7"/>
  <c r="V145" i="7"/>
  <c r="V139" i="7"/>
  <c r="U153" i="7"/>
  <c r="U149" i="7"/>
  <c r="U145" i="7"/>
  <c r="U139" i="7"/>
  <c r="U159" i="7"/>
  <c r="T139" i="7"/>
  <c r="T153" i="7"/>
  <c r="T149" i="7"/>
  <c r="T145" i="7"/>
  <c r="T159" i="7" s="1"/>
  <c r="S153" i="7"/>
  <c r="S149" i="7"/>
  <c r="S145" i="7"/>
  <c r="S159" i="7" s="1"/>
  <c r="S139" i="7"/>
  <c r="R153" i="7"/>
  <c r="R149" i="7"/>
  <c r="R145" i="7"/>
  <c r="R139" i="7"/>
  <c r="Q139" i="7"/>
  <c r="Q153" i="7"/>
  <c r="Q159" i="7" s="1"/>
  <c r="Q149" i="7"/>
  <c r="Q145" i="7"/>
  <c r="P153" i="7"/>
  <c r="P149" i="7"/>
  <c r="P145" i="7"/>
  <c r="P139" i="7"/>
  <c r="P159" i="7"/>
  <c r="O153" i="7"/>
  <c r="O149" i="7"/>
  <c r="O145" i="7"/>
  <c r="O139" i="7"/>
  <c r="N139" i="7"/>
  <c r="N153" i="7"/>
  <c r="N149" i="7"/>
  <c r="N145" i="7"/>
  <c r="M153" i="7"/>
  <c r="M149" i="7"/>
  <c r="M145" i="7"/>
  <c r="M139" i="7"/>
  <c r="M159" i="7"/>
  <c r="L153" i="7"/>
  <c r="L149" i="7"/>
  <c r="L145" i="7"/>
  <c r="L139" i="7"/>
  <c r="L159" i="7" s="1"/>
  <c r="K139" i="7"/>
  <c r="K153" i="7"/>
  <c r="K149" i="7"/>
  <c r="K159" i="7" s="1"/>
  <c r="K145" i="7"/>
  <c r="J153" i="7"/>
  <c r="J149" i="7"/>
  <c r="J145" i="7"/>
  <c r="J139" i="7"/>
  <c r="I153" i="7"/>
  <c r="I149" i="7"/>
  <c r="I159" i="7" s="1"/>
  <c r="I145" i="7"/>
  <c r="I139" i="7"/>
  <c r="H139" i="7"/>
  <c r="H153" i="7"/>
  <c r="H149" i="7"/>
  <c r="H145" i="7"/>
  <c r="H159" i="7"/>
  <c r="G153" i="7"/>
  <c r="G149" i="7"/>
  <c r="G145" i="7"/>
  <c r="G139" i="7"/>
  <c r="F153" i="7"/>
  <c r="F149" i="7"/>
  <c r="F145" i="7"/>
  <c r="F139" i="7"/>
  <c r="E139" i="7"/>
  <c r="E153" i="7"/>
  <c r="E149" i="7"/>
  <c r="E145" i="7"/>
  <c r="E159" i="7"/>
  <c r="D153" i="7"/>
  <c r="D149" i="7"/>
  <c r="D145" i="7"/>
  <c r="D139" i="7"/>
  <c r="D159" i="7" s="1"/>
  <c r="C153" i="7"/>
  <c r="C149" i="7"/>
  <c r="C145" i="7"/>
  <c r="C159" i="7" s="1"/>
  <c r="C139" i="7"/>
  <c r="AA166" i="6"/>
  <c r="AC166" i="6"/>
  <c r="AB166" i="6"/>
  <c r="C132" i="6"/>
  <c r="X132" i="6"/>
  <c r="U132" i="6"/>
  <c r="O132" i="6"/>
  <c r="L132" i="6"/>
  <c r="I132" i="6"/>
  <c r="F132" i="6"/>
  <c r="R132" i="6"/>
  <c r="AA132" i="6"/>
  <c r="AA128" i="6"/>
  <c r="AB128" i="6"/>
  <c r="AC128" i="6"/>
  <c r="AC35" i="6"/>
  <c r="AB35" i="6"/>
  <c r="AA35" i="6"/>
  <c r="AC34" i="6"/>
  <c r="AB34" i="6"/>
  <c r="AA34" i="6"/>
  <c r="AC8" i="6"/>
  <c r="AB8" i="6"/>
  <c r="AA8" i="6"/>
  <c r="Z9" i="6"/>
  <c r="AC9" i="6" s="1"/>
  <c r="Y9" i="6"/>
  <c r="X9" i="6"/>
  <c r="W9" i="6"/>
  <c r="V9" i="6"/>
  <c r="U9" i="6"/>
  <c r="T9" i="6"/>
  <c r="S9" i="6"/>
  <c r="R9" i="6"/>
  <c r="AA9" i="6" s="1"/>
  <c r="Q9" i="6"/>
  <c r="P9" i="6"/>
  <c r="O9" i="6"/>
  <c r="N9" i="6"/>
  <c r="M9" i="6"/>
  <c r="L9" i="6"/>
  <c r="K9" i="6"/>
  <c r="J9" i="6"/>
  <c r="I9" i="6"/>
  <c r="H9" i="6"/>
  <c r="G9" i="6"/>
  <c r="F9" i="6"/>
  <c r="E9" i="6"/>
  <c r="D9" i="6"/>
  <c r="C9" i="6"/>
  <c r="C30" i="6"/>
  <c r="F106" i="5"/>
  <c r="C106" i="5"/>
  <c r="F102" i="5"/>
  <c r="C102" i="5"/>
  <c r="Z97" i="5"/>
  <c r="Y97" i="5"/>
  <c r="X97" i="5"/>
  <c r="W97" i="5"/>
  <c r="V97" i="5"/>
  <c r="U97" i="5"/>
  <c r="T97" i="5"/>
  <c r="T109" i="5" s="1"/>
  <c r="S97" i="5"/>
  <c r="R97" i="5"/>
  <c r="Q97" i="5"/>
  <c r="P97" i="5"/>
  <c r="O97" i="5"/>
  <c r="N97" i="5"/>
  <c r="M97" i="5"/>
  <c r="L97" i="5"/>
  <c r="K97" i="5"/>
  <c r="J97" i="5"/>
  <c r="I97" i="5"/>
  <c r="H97" i="5"/>
  <c r="G97" i="5"/>
  <c r="F97" i="5"/>
  <c r="E97" i="5"/>
  <c r="D97" i="5"/>
  <c r="Z94" i="5"/>
  <c r="Y94" i="5"/>
  <c r="X94" i="5"/>
  <c r="W94" i="5"/>
  <c r="V94" i="5"/>
  <c r="U94" i="5"/>
  <c r="T94" i="5"/>
  <c r="S94" i="5"/>
  <c r="R94" i="5"/>
  <c r="R109" i="5" s="1"/>
  <c r="Q94" i="5"/>
  <c r="P94" i="5"/>
  <c r="O94" i="5"/>
  <c r="N94" i="5"/>
  <c r="N109" i="5" s="1"/>
  <c r="M94" i="5"/>
  <c r="L94" i="5"/>
  <c r="K94" i="5"/>
  <c r="J94" i="5"/>
  <c r="J109" i="5" s="1"/>
  <c r="I94" i="5"/>
  <c r="H94" i="5"/>
  <c r="G94" i="5"/>
  <c r="F94" i="5"/>
  <c r="F109" i="5" s="1"/>
  <c r="E94" i="5"/>
  <c r="D94" i="5"/>
  <c r="Z102" i="5"/>
  <c r="Z106" i="5"/>
  <c r="AC106" i="5" s="1"/>
  <c r="W102" i="5"/>
  <c r="W106" i="5"/>
  <c r="T102" i="5"/>
  <c r="T106" i="5"/>
  <c r="Q102" i="5"/>
  <c r="Q109" i="5" s="1"/>
  <c r="Q106" i="5"/>
  <c r="K102" i="5"/>
  <c r="K106" i="5"/>
  <c r="H102" i="5"/>
  <c r="H106" i="5"/>
  <c r="E102" i="5"/>
  <c r="E106" i="5"/>
  <c r="E109" i="5"/>
  <c r="X102" i="5"/>
  <c r="X106" i="5"/>
  <c r="U102" i="5"/>
  <c r="U106" i="5"/>
  <c r="AA106" i="5" s="1"/>
  <c r="R102" i="5"/>
  <c r="R106" i="5"/>
  <c r="O102" i="5"/>
  <c r="O106" i="5"/>
  <c r="L102" i="5"/>
  <c r="L106" i="5"/>
  <c r="I102" i="5"/>
  <c r="I106" i="5"/>
  <c r="Y102" i="5"/>
  <c r="Y106" i="5"/>
  <c r="Y109" i="5"/>
  <c r="N102" i="5"/>
  <c r="N106" i="5"/>
  <c r="V102" i="5"/>
  <c r="V106" i="5"/>
  <c r="S102" i="5"/>
  <c r="S106" i="5"/>
  <c r="P102" i="5"/>
  <c r="P106" i="5"/>
  <c r="M102" i="5"/>
  <c r="M106" i="5"/>
  <c r="M109" i="5"/>
  <c r="J102" i="5"/>
  <c r="J106" i="5"/>
  <c r="G102" i="5"/>
  <c r="G106" i="5"/>
  <c r="D102" i="5"/>
  <c r="D106" i="5"/>
  <c r="D109" i="5"/>
  <c r="AC108" i="5"/>
  <c r="AB108" i="5"/>
  <c r="AA108" i="5"/>
  <c r="AC107" i="5"/>
  <c r="AB107" i="5"/>
  <c r="AA107" i="5"/>
  <c r="AC105" i="5"/>
  <c r="AB105" i="5"/>
  <c r="AA105" i="5"/>
  <c r="AC104" i="5"/>
  <c r="AB104" i="5"/>
  <c r="AA104" i="5"/>
  <c r="AC103" i="5"/>
  <c r="AB103" i="5"/>
  <c r="AA103" i="5"/>
  <c r="AC102" i="5"/>
  <c r="AC101" i="5"/>
  <c r="AB101" i="5"/>
  <c r="AA101" i="5"/>
  <c r="AC100" i="5"/>
  <c r="AB100" i="5"/>
  <c r="AA100" i="5"/>
  <c r="AC99" i="5"/>
  <c r="AB99" i="5"/>
  <c r="AA99" i="5"/>
  <c r="AC98" i="5"/>
  <c r="AB98" i="5"/>
  <c r="AA98" i="5"/>
  <c r="AC96" i="5"/>
  <c r="AB96" i="5"/>
  <c r="AA96" i="5"/>
  <c r="AC95" i="5"/>
  <c r="AB95" i="5"/>
  <c r="AA95" i="5"/>
  <c r="AC93" i="5"/>
  <c r="AB93" i="5"/>
  <c r="AA93" i="5"/>
  <c r="AC92" i="5"/>
  <c r="AB92" i="5"/>
  <c r="AA92" i="5"/>
  <c r="AC91" i="5"/>
  <c r="AB91" i="5"/>
  <c r="AA91" i="5"/>
  <c r="C97" i="5"/>
  <c r="C109" i="5" s="1"/>
  <c r="C94" i="5"/>
  <c r="C83" i="5"/>
  <c r="C55" i="5"/>
  <c r="C61" i="5"/>
  <c r="C90" i="5" s="1"/>
  <c r="C66" i="5"/>
  <c r="C73" i="5"/>
  <c r="C88" i="5"/>
  <c r="C117" i="5"/>
  <c r="C120" i="5"/>
  <c r="C135" i="5"/>
  <c r="Z135" i="5"/>
  <c r="Y135" i="5"/>
  <c r="X135" i="5"/>
  <c r="W135" i="5"/>
  <c r="V135" i="5"/>
  <c r="U135" i="5"/>
  <c r="T135" i="5"/>
  <c r="S135" i="5"/>
  <c r="R135" i="5"/>
  <c r="Q135" i="5"/>
  <c r="P135" i="5"/>
  <c r="O135" i="5"/>
  <c r="N135" i="5"/>
  <c r="M135" i="5"/>
  <c r="L135" i="5"/>
  <c r="K135" i="5"/>
  <c r="J135" i="5"/>
  <c r="I135" i="5"/>
  <c r="H135" i="5"/>
  <c r="G135" i="5"/>
  <c r="F135" i="5"/>
  <c r="E135" i="5"/>
  <c r="D135" i="5"/>
  <c r="Z117" i="5"/>
  <c r="Z120" i="5" s="1"/>
  <c r="Y117" i="5"/>
  <c r="Y120" i="5"/>
  <c r="X117" i="5"/>
  <c r="X120" i="5" s="1"/>
  <c r="W117" i="5"/>
  <c r="W120" i="5"/>
  <c r="V117" i="5"/>
  <c r="U117" i="5"/>
  <c r="U120" i="5"/>
  <c r="T117" i="5"/>
  <c r="S117" i="5"/>
  <c r="S120" i="5"/>
  <c r="R117" i="5"/>
  <c r="R120" i="5" s="1"/>
  <c r="Q117" i="5"/>
  <c r="Q120" i="5"/>
  <c r="P117" i="5"/>
  <c r="P120" i="5" s="1"/>
  <c r="O117" i="5"/>
  <c r="O120" i="5"/>
  <c r="N117" i="5"/>
  <c r="N120" i="5" s="1"/>
  <c r="M117" i="5"/>
  <c r="M120" i="5"/>
  <c r="L117" i="5"/>
  <c r="L120" i="5" s="1"/>
  <c r="K117" i="5"/>
  <c r="K120" i="5"/>
  <c r="J117" i="5"/>
  <c r="J120" i="5" s="1"/>
  <c r="I117" i="5"/>
  <c r="I120" i="5"/>
  <c r="H117" i="5"/>
  <c r="H120" i="5" s="1"/>
  <c r="G117" i="5"/>
  <c r="G120" i="5"/>
  <c r="F117" i="5"/>
  <c r="E117" i="5"/>
  <c r="E120" i="5"/>
  <c r="D117" i="5"/>
  <c r="D120" i="5" s="1"/>
  <c r="Z61" i="5"/>
  <c r="Z66" i="5"/>
  <c r="Z73" i="5"/>
  <c r="Z90" i="5" s="1"/>
  <c r="Z83" i="5"/>
  <c r="Z88" i="5"/>
  <c r="Y61" i="5"/>
  <c r="Y66" i="5"/>
  <c r="Y73" i="5"/>
  <c r="Y83" i="5"/>
  <c r="Y88" i="5"/>
  <c r="X61" i="5"/>
  <c r="X66" i="5"/>
  <c r="X73" i="5"/>
  <c r="X83" i="5"/>
  <c r="X88" i="5"/>
  <c r="X90" i="5"/>
  <c r="W61" i="5"/>
  <c r="W66" i="5"/>
  <c r="W73" i="5"/>
  <c r="W83" i="5"/>
  <c r="W88" i="5"/>
  <c r="V61" i="5"/>
  <c r="V66" i="5"/>
  <c r="V73" i="5"/>
  <c r="V83" i="5"/>
  <c r="V88" i="5"/>
  <c r="V90" i="5"/>
  <c r="U61" i="5"/>
  <c r="U66" i="5"/>
  <c r="U73" i="5"/>
  <c r="U83" i="5"/>
  <c r="U88" i="5"/>
  <c r="T61" i="5"/>
  <c r="T66" i="5"/>
  <c r="T73" i="5"/>
  <c r="T90" i="5" s="1"/>
  <c r="T83" i="5"/>
  <c r="T88" i="5"/>
  <c r="S61" i="5"/>
  <c r="S66" i="5"/>
  <c r="S73" i="5"/>
  <c r="S83" i="5"/>
  <c r="S88" i="5"/>
  <c r="R61" i="5"/>
  <c r="R66" i="5"/>
  <c r="R73" i="5"/>
  <c r="R90" i="5" s="1"/>
  <c r="R83" i="5"/>
  <c r="R88" i="5"/>
  <c r="Q61" i="5"/>
  <c r="Q66" i="5"/>
  <c r="Q73" i="5"/>
  <c r="Q83" i="5"/>
  <c r="Q88" i="5"/>
  <c r="P61" i="5"/>
  <c r="P66" i="5"/>
  <c r="P73" i="5"/>
  <c r="P83" i="5"/>
  <c r="P88" i="5"/>
  <c r="P90" i="5"/>
  <c r="O61" i="5"/>
  <c r="O66" i="5"/>
  <c r="O73" i="5"/>
  <c r="O83" i="5"/>
  <c r="O88" i="5"/>
  <c r="N61" i="5"/>
  <c r="N66" i="5"/>
  <c r="AC66" i="5" s="1"/>
  <c r="N73" i="5"/>
  <c r="N83" i="5"/>
  <c r="N88" i="5"/>
  <c r="N90" i="5"/>
  <c r="M61" i="5"/>
  <c r="M66" i="5"/>
  <c r="M73" i="5"/>
  <c r="M83" i="5"/>
  <c r="AB83" i="5" s="1"/>
  <c r="M88" i="5"/>
  <c r="L61" i="5"/>
  <c r="L66" i="5"/>
  <c r="L73" i="5"/>
  <c r="L83" i="5"/>
  <c r="L88" i="5"/>
  <c r="K61" i="5"/>
  <c r="K66" i="5"/>
  <c r="K73" i="5"/>
  <c r="K83" i="5"/>
  <c r="K88" i="5"/>
  <c r="AC88" i="5" s="1"/>
  <c r="J61" i="5"/>
  <c r="J66" i="5"/>
  <c r="J73" i="5"/>
  <c r="J83" i="5"/>
  <c r="J88" i="5"/>
  <c r="J90" i="5"/>
  <c r="I61" i="5"/>
  <c r="I66" i="5"/>
  <c r="I73" i="5"/>
  <c r="I83" i="5"/>
  <c r="I88" i="5"/>
  <c r="H61" i="5"/>
  <c r="H66" i="5"/>
  <c r="H73" i="5"/>
  <c r="H90" i="5" s="1"/>
  <c r="H83" i="5"/>
  <c r="H88" i="5"/>
  <c r="G61" i="5"/>
  <c r="G66" i="5"/>
  <c r="G73" i="5"/>
  <c r="G83" i="5"/>
  <c r="G88" i="5"/>
  <c r="F61" i="5"/>
  <c r="F66" i="5"/>
  <c r="AA66" i="5" s="1"/>
  <c r="F73" i="5"/>
  <c r="F83" i="5"/>
  <c r="F88" i="5"/>
  <c r="F90" i="5"/>
  <c r="E61" i="5"/>
  <c r="E66" i="5"/>
  <c r="E73" i="5"/>
  <c r="E83" i="5"/>
  <c r="AC83" i="5" s="1"/>
  <c r="E88" i="5"/>
  <c r="D61" i="5"/>
  <c r="D66" i="5"/>
  <c r="D73" i="5"/>
  <c r="D90" i="5" s="1"/>
  <c r="D83" i="5"/>
  <c r="D88" i="5"/>
  <c r="Z55" i="5"/>
  <c r="Y55" i="5"/>
  <c r="X55" i="5"/>
  <c r="W55" i="5"/>
  <c r="V55" i="5"/>
  <c r="U55" i="5"/>
  <c r="T55" i="5"/>
  <c r="S55" i="5"/>
  <c r="R55" i="5"/>
  <c r="Q55" i="5"/>
  <c r="P55" i="5"/>
  <c r="O55" i="5"/>
  <c r="N55" i="5"/>
  <c r="M55" i="5"/>
  <c r="L55" i="5"/>
  <c r="K55" i="5"/>
  <c r="J55" i="5"/>
  <c r="I55" i="5"/>
  <c r="H55" i="5"/>
  <c r="G55" i="5"/>
  <c r="F55" i="5"/>
  <c r="E55" i="5"/>
  <c r="D55" i="5"/>
  <c r="I43" i="5"/>
  <c r="Z36" i="5"/>
  <c r="Y36" i="5"/>
  <c r="X36" i="5"/>
  <c r="W36" i="5"/>
  <c r="V36" i="5"/>
  <c r="U36" i="5"/>
  <c r="T36" i="5"/>
  <c r="S36" i="5"/>
  <c r="R36" i="5"/>
  <c r="Q36" i="5"/>
  <c r="P36" i="5"/>
  <c r="O36" i="5"/>
  <c r="N36" i="5"/>
  <c r="M36" i="5"/>
  <c r="L36" i="5"/>
  <c r="K36" i="5"/>
  <c r="J36" i="5"/>
  <c r="I36" i="5"/>
  <c r="H36" i="5"/>
  <c r="G36" i="5"/>
  <c r="F36" i="5"/>
  <c r="E36" i="5"/>
  <c r="D36" i="5"/>
  <c r="C36" i="5"/>
  <c r="Z33" i="5"/>
  <c r="Y33" i="5"/>
  <c r="X33" i="5"/>
  <c r="W33" i="5"/>
  <c r="V33" i="5"/>
  <c r="U33" i="5"/>
  <c r="T33" i="5"/>
  <c r="S33" i="5"/>
  <c r="R33" i="5"/>
  <c r="Q33" i="5"/>
  <c r="P33" i="5"/>
  <c r="O33" i="5"/>
  <c r="N33" i="5"/>
  <c r="M33" i="5"/>
  <c r="L33" i="5"/>
  <c r="K33" i="5"/>
  <c r="J33" i="5"/>
  <c r="I33" i="5"/>
  <c r="H33" i="5"/>
  <c r="G33" i="5"/>
  <c r="F33" i="5"/>
  <c r="E33" i="5"/>
  <c r="D33" i="5"/>
  <c r="C33" i="5"/>
  <c r="Z22" i="5"/>
  <c r="Y22" i="5"/>
  <c r="X22" i="5"/>
  <c r="W22" i="5"/>
  <c r="V22" i="5"/>
  <c r="U22" i="5"/>
  <c r="T22" i="5"/>
  <c r="S22" i="5"/>
  <c r="R22" i="5"/>
  <c r="Q22" i="5"/>
  <c r="P22" i="5"/>
  <c r="O22" i="5"/>
  <c r="N22" i="5"/>
  <c r="M22" i="5"/>
  <c r="L22" i="5"/>
  <c r="K22" i="5"/>
  <c r="J22" i="5"/>
  <c r="I22" i="5"/>
  <c r="H22" i="5"/>
  <c r="G22" i="5"/>
  <c r="F22" i="5"/>
  <c r="E22" i="5"/>
  <c r="D22" i="5"/>
  <c r="C22" i="5"/>
  <c r="Z10" i="5"/>
  <c r="Y10" i="5"/>
  <c r="Y43" i="5" s="1"/>
  <c r="X10" i="5"/>
  <c r="W10" i="5"/>
  <c r="V10" i="5"/>
  <c r="U10" i="5"/>
  <c r="T10" i="5"/>
  <c r="S10" i="5"/>
  <c r="R10" i="5"/>
  <c r="Q10" i="5"/>
  <c r="Q43" i="5" s="1"/>
  <c r="P10" i="5"/>
  <c r="O10" i="5"/>
  <c r="N10" i="5"/>
  <c r="M10" i="5"/>
  <c r="M43" i="5" s="1"/>
  <c r="L10" i="5"/>
  <c r="K10" i="5"/>
  <c r="J10" i="5"/>
  <c r="I10" i="5"/>
  <c r="H10" i="5"/>
  <c r="G10" i="5"/>
  <c r="F10" i="5"/>
  <c r="E10" i="5"/>
  <c r="E43" i="5" s="1"/>
  <c r="D10" i="5"/>
  <c r="C10" i="5"/>
  <c r="C7" i="5"/>
  <c r="C43" i="5" s="1"/>
  <c r="Z7" i="5"/>
  <c r="Z43" i="5" s="1"/>
  <c r="Y7" i="5"/>
  <c r="X7" i="5"/>
  <c r="X43" i="5" s="1"/>
  <c r="W7" i="5"/>
  <c r="W43" i="5" s="1"/>
  <c r="V7" i="5"/>
  <c r="U7" i="5"/>
  <c r="T7" i="5"/>
  <c r="T43" i="5" s="1"/>
  <c r="S7" i="5"/>
  <c r="S43" i="5" s="1"/>
  <c r="R7" i="5"/>
  <c r="Q7" i="5"/>
  <c r="P7" i="5"/>
  <c r="P43" i="5" s="1"/>
  <c r="O7" i="5"/>
  <c r="O43" i="5" s="1"/>
  <c r="N7" i="5"/>
  <c r="N43" i="5" s="1"/>
  <c r="N138" i="5" s="1"/>
  <c r="M7" i="5"/>
  <c r="L7" i="5"/>
  <c r="L43" i="5" s="1"/>
  <c r="K7" i="5"/>
  <c r="K43" i="5" s="1"/>
  <c r="J7" i="5"/>
  <c r="J43" i="5" s="1"/>
  <c r="J138" i="5" s="1"/>
  <c r="I7" i="5"/>
  <c r="H7" i="5"/>
  <c r="H43" i="5" s="1"/>
  <c r="G7" i="5"/>
  <c r="G43" i="5" s="1"/>
  <c r="F7" i="5"/>
  <c r="F43" i="5" s="1"/>
  <c r="E7" i="5"/>
  <c r="D7" i="5"/>
  <c r="D43" i="5" s="1"/>
  <c r="AC137" i="5"/>
  <c r="AB137" i="5"/>
  <c r="AA137" i="5"/>
  <c r="AC136" i="5"/>
  <c r="AB136" i="5"/>
  <c r="AA136" i="5"/>
  <c r="AC135" i="5"/>
  <c r="AB135" i="5"/>
  <c r="AA135" i="5"/>
  <c r="AC134" i="5"/>
  <c r="AB134" i="5"/>
  <c r="AA134" i="5"/>
  <c r="AC133" i="5"/>
  <c r="AB133" i="5"/>
  <c r="AA133" i="5"/>
  <c r="AC132" i="5"/>
  <c r="AB132" i="5"/>
  <c r="AA132" i="5"/>
  <c r="AC131" i="5"/>
  <c r="AB131" i="5"/>
  <c r="AA131" i="5"/>
  <c r="AC130" i="5"/>
  <c r="AB130" i="5"/>
  <c r="AA130" i="5"/>
  <c r="AC129" i="5"/>
  <c r="AB129" i="5"/>
  <c r="AA129" i="5"/>
  <c r="AC128" i="5"/>
  <c r="AB128" i="5"/>
  <c r="AA128" i="5"/>
  <c r="AC127" i="5"/>
  <c r="AB127" i="5"/>
  <c r="AA127" i="5"/>
  <c r="AC126" i="5"/>
  <c r="AB126" i="5"/>
  <c r="AA126" i="5"/>
  <c r="AC125" i="5"/>
  <c r="AB125" i="5"/>
  <c r="AA125" i="5"/>
  <c r="AC124" i="5"/>
  <c r="AB124" i="5"/>
  <c r="AA124" i="5"/>
  <c r="AC123" i="5"/>
  <c r="AB123" i="5"/>
  <c r="AA123" i="5"/>
  <c r="AC122" i="5"/>
  <c r="AB122" i="5"/>
  <c r="AA122" i="5"/>
  <c r="AC121" i="5"/>
  <c r="AB121" i="5"/>
  <c r="AA121" i="5"/>
  <c r="AC119" i="5"/>
  <c r="AB119" i="5"/>
  <c r="AA119" i="5"/>
  <c r="AC118" i="5"/>
  <c r="AB118" i="5"/>
  <c r="AA118" i="5"/>
  <c r="AC116" i="5"/>
  <c r="AB116" i="5"/>
  <c r="AA116" i="5"/>
  <c r="AC115" i="5"/>
  <c r="AB115" i="5"/>
  <c r="AA115" i="5"/>
  <c r="AC114" i="5"/>
  <c r="AB114" i="5"/>
  <c r="AA114" i="5"/>
  <c r="AC112" i="5"/>
  <c r="AB112" i="5"/>
  <c r="AA112" i="5"/>
  <c r="AC111" i="5"/>
  <c r="AB111" i="5"/>
  <c r="AA111" i="5"/>
  <c r="AC110" i="5"/>
  <c r="AB110" i="5"/>
  <c r="AA110" i="5"/>
  <c r="AC89" i="5"/>
  <c r="AB89" i="5"/>
  <c r="AA89" i="5"/>
  <c r="AC87" i="5"/>
  <c r="AB87" i="5"/>
  <c r="AA87" i="5"/>
  <c r="AC85" i="5"/>
  <c r="AB85" i="5"/>
  <c r="AA85" i="5"/>
  <c r="AC84" i="5"/>
  <c r="AB84" i="5"/>
  <c r="AA84" i="5"/>
  <c r="AC82" i="5"/>
  <c r="AB82" i="5"/>
  <c r="AA82" i="5"/>
  <c r="AC81" i="5"/>
  <c r="AB81" i="5"/>
  <c r="AA81" i="5"/>
  <c r="AC79" i="5"/>
  <c r="AB79" i="5"/>
  <c r="AA79" i="5"/>
  <c r="AC78" i="5"/>
  <c r="AB78" i="5"/>
  <c r="AA78" i="5"/>
  <c r="AC76" i="5"/>
  <c r="AB76" i="5"/>
  <c r="AA76" i="5"/>
  <c r="AC75" i="5"/>
  <c r="AB75" i="5"/>
  <c r="AA75" i="5"/>
  <c r="AC74" i="5"/>
  <c r="AB74" i="5"/>
  <c r="AA74" i="5"/>
  <c r="AC73" i="5"/>
  <c r="AC72" i="5"/>
  <c r="AB72" i="5"/>
  <c r="AA72" i="5"/>
  <c r="AC71" i="5"/>
  <c r="AB71" i="5"/>
  <c r="AA71" i="5"/>
  <c r="AC70" i="5"/>
  <c r="AB70" i="5"/>
  <c r="AA70" i="5"/>
  <c r="AC69" i="5"/>
  <c r="AB69" i="5"/>
  <c r="AA69" i="5"/>
  <c r="AC68" i="5"/>
  <c r="AB68" i="5"/>
  <c r="AA68" i="5"/>
  <c r="AC67" i="5"/>
  <c r="AB67" i="5"/>
  <c r="AA67" i="5"/>
  <c r="AC65" i="5"/>
  <c r="AB65" i="5"/>
  <c r="AA65" i="5"/>
  <c r="AC64" i="5"/>
  <c r="AB64" i="5"/>
  <c r="AA64" i="5"/>
  <c r="AC62" i="5"/>
  <c r="AB62" i="5"/>
  <c r="AA62" i="5"/>
  <c r="AA61" i="5"/>
  <c r="AC60" i="5"/>
  <c r="AB60" i="5"/>
  <c r="AA60" i="5"/>
  <c r="AC59" i="5"/>
  <c r="AB59" i="5"/>
  <c r="AA59" i="5"/>
  <c r="AC58" i="5"/>
  <c r="AB58" i="5"/>
  <c r="AA58" i="5"/>
  <c r="AC57" i="5"/>
  <c r="AB57" i="5"/>
  <c r="AA57" i="5"/>
  <c r="AC56" i="5"/>
  <c r="AB56" i="5"/>
  <c r="AA56" i="5"/>
  <c r="AC55" i="5"/>
  <c r="AC54" i="5"/>
  <c r="AB54" i="5"/>
  <c r="AA54" i="5"/>
  <c r="AC53" i="5"/>
  <c r="AB53" i="5"/>
  <c r="AA53" i="5"/>
  <c r="AC52" i="5"/>
  <c r="AB52" i="5"/>
  <c r="AA52" i="5"/>
  <c r="AC51" i="5"/>
  <c r="AB51" i="5"/>
  <c r="AA51" i="5"/>
  <c r="AC50" i="5"/>
  <c r="AB50" i="5"/>
  <c r="AA50" i="5"/>
  <c r="AC49" i="5"/>
  <c r="AB49" i="5"/>
  <c r="AA49" i="5"/>
  <c r="AC48" i="5"/>
  <c r="AB48" i="5"/>
  <c r="AA48" i="5"/>
  <c r="AC47" i="5"/>
  <c r="AB47" i="5"/>
  <c r="AA47" i="5"/>
  <c r="AC46" i="5"/>
  <c r="AB46" i="5"/>
  <c r="AA46" i="5"/>
  <c r="AC45" i="5"/>
  <c r="AB45" i="5"/>
  <c r="AA45" i="5"/>
  <c r="AC44" i="5"/>
  <c r="AB44" i="5"/>
  <c r="AA44" i="5"/>
  <c r="AC42" i="5"/>
  <c r="AB42" i="5"/>
  <c r="AA42" i="5"/>
  <c r="AC41" i="5"/>
  <c r="AB41" i="5"/>
  <c r="AA41" i="5"/>
  <c r="AC40" i="5"/>
  <c r="AB40" i="5"/>
  <c r="AA40" i="5"/>
  <c r="AC39" i="5"/>
  <c r="AB39" i="5"/>
  <c r="AA39" i="5"/>
  <c r="AC38" i="5"/>
  <c r="AB38" i="5"/>
  <c r="AA38" i="5"/>
  <c r="AC37" i="5"/>
  <c r="AB37" i="5"/>
  <c r="AA37" i="5"/>
  <c r="AC35" i="5"/>
  <c r="AB35" i="5"/>
  <c r="AA35" i="5"/>
  <c r="AC34" i="5"/>
  <c r="AB34" i="5"/>
  <c r="AA34" i="5"/>
  <c r="AC32" i="5"/>
  <c r="AB32" i="5"/>
  <c r="AA32" i="5"/>
  <c r="AC31" i="5"/>
  <c r="AB31" i="5"/>
  <c r="AA31" i="5"/>
  <c r="AC30" i="5"/>
  <c r="AB30" i="5"/>
  <c r="AA30" i="5"/>
  <c r="AC29" i="5"/>
  <c r="AB29" i="5"/>
  <c r="AA29" i="5"/>
  <c r="AC28" i="5"/>
  <c r="AB28" i="5"/>
  <c r="AA28" i="5"/>
  <c r="AC27" i="5"/>
  <c r="AB27" i="5"/>
  <c r="AA27" i="5"/>
  <c r="AC26" i="5"/>
  <c r="AB26" i="5"/>
  <c r="AA26" i="5"/>
  <c r="AC25" i="5"/>
  <c r="AB25" i="5"/>
  <c r="AA25" i="5"/>
  <c r="AC24" i="5"/>
  <c r="AB24" i="5"/>
  <c r="AA24" i="5"/>
  <c r="AC23" i="5"/>
  <c r="AB23" i="5"/>
  <c r="AA23" i="5"/>
  <c r="AC21" i="5"/>
  <c r="AB21" i="5"/>
  <c r="AA21" i="5"/>
  <c r="AC20" i="5"/>
  <c r="AB20" i="5"/>
  <c r="AA20" i="5"/>
  <c r="AC19" i="5"/>
  <c r="AB19" i="5"/>
  <c r="AA19" i="5"/>
  <c r="AC18" i="5"/>
  <c r="AB18" i="5"/>
  <c r="AA18" i="5"/>
  <c r="AC17" i="5"/>
  <c r="AB17" i="5"/>
  <c r="AA17" i="5"/>
  <c r="AC16" i="5"/>
  <c r="AB16" i="5"/>
  <c r="AA16" i="5"/>
  <c r="AC15" i="5"/>
  <c r="AB15" i="5"/>
  <c r="AA15" i="5"/>
  <c r="AC14" i="5"/>
  <c r="AB14" i="5"/>
  <c r="AA14" i="5"/>
  <c r="AC13" i="5"/>
  <c r="AB13" i="5"/>
  <c r="AA13" i="5"/>
  <c r="AC12" i="5"/>
  <c r="AB12" i="5"/>
  <c r="AA12" i="5"/>
  <c r="AC11" i="5"/>
  <c r="AB11" i="5"/>
  <c r="AA11" i="5"/>
  <c r="AB10" i="5"/>
  <c r="AC9" i="5"/>
  <c r="AB9" i="5"/>
  <c r="AA9" i="5"/>
  <c r="AC8" i="5"/>
  <c r="AB8" i="5"/>
  <c r="AA8" i="5"/>
  <c r="AC6" i="5"/>
  <c r="AB6" i="5"/>
  <c r="AA6" i="5"/>
  <c r="AC5" i="5"/>
  <c r="AB5" i="5"/>
  <c r="AA5" i="5"/>
  <c r="AC4" i="5"/>
  <c r="AB4" i="5"/>
  <c r="AA4" i="5"/>
  <c r="AA4" i="4"/>
  <c r="AA86" i="4"/>
  <c r="AB86" i="4"/>
  <c r="AC86" i="4"/>
  <c r="AA29" i="4"/>
  <c r="AA30" i="4"/>
  <c r="AA23" i="4"/>
  <c r="AA24" i="4"/>
  <c r="AA26" i="4"/>
  <c r="AA27" i="4"/>
  <c r="AA28" i="4"/>
  <c r="AA31" i="4"/>
  <c r="AA32" i="4"/>
  <c r="AA25" i="4"/>
  <c r="AB25" i="4"/>
  <c r="AB24" i="4"/>
  <c r="AC24" i="4"/>
  <c r="AB4" i="3"/>
  <c r="AB5" i="3"/>
  <c r="AB6" i="3"/>
  <c r="AB8" i="3"/>
  <c r="AB9" i="3"/>
  <c r="AB11" i="3"/>
  <c r="AB12" i="3"/>
  <c r="AC12" i="3" s="1"/>
  <c r="AB13" i="3"/>
  <c r="AB14" i="3"/>
  <c r="AB15" i="3"/>
  <c r="AB16" i="3"/>
  <c r="AC16" i="3" s="1"/>
  <c r="AB17" i="3"/>
  <c r="AB18" i="3"/>
  <c r="AB19" i="3"/>
  <c r="AB20" i="3"/>
  <c r="AC20" i="3" s="1"/>
  <c r="AB21" i="3"/>
  <c r="AB23" i="3"/>
  <c r="AB24" i="3"/>
  <c r="AB25" i="3"/>
  <c r="AB26" i="3"/>
  <c r="AB27" i="3"/>
  <c r="AB28" i="3"/>
  <c r="AB29" i="3"/>
  <c r="AB30" i="3"/>
  <c r="AB31" i="3"/>
  <c r="AB32" i="3"/>
  <c r="AB33" i="3"/>
  <c r="AC33" i="3" s="1"/>
  <c r="AB35" i="3"/>
  <c r="AB36" i="3"/>
  <c r="AB37" i="3"/>
  <c r="AB38" i="3"/>
  <c r="AB39" i="3"/>
  <c r="AB40" i="3"/>
  <c r="AB41" i="3"/>
  <c r="AB43" i="3"/>
  <c r="AB44" i="3"/>
  <c r="AB45" i="3"/>
  <c r="AA4" i="3"/>
  <c r="AA5" i="3"/>
  <c r="AA6" i="3"/>
  <c r="AA8" i="3"/>
  <c r="AA9" i="3"/>
  <c r="AC9" i="3" s="1"/>
  <c r="AA10" i="3"/>
  <c r="AA11" i="3"/>
  <c r="AA12" i="3"/>
  <c r="AA13" i="3"/>
  <c r="AC13" i="3" s="1"/>
  <c r="AA14" i="3"/>
  <c r="AC14" i="3" s="1"/>
  <c r="AA15" i="3"/>
  <c r="AA16" i="3"/>
  <c r="AA17" i="3"/>
  <c r="AA18" i="3"/>
  <c r="AC18" i="3" s="1"/>
  <c r="AA19" i="3"/>
  <c r="AA20" i="3"/>
  <c r="AA21" i="3"/>
  <c r="AA22" i="3"/>
  <c r="AA23" i="3"/>
  <c r="AA24" i="3"/>
  <c r="AA25" i="3"/>
  <c r="AA26" i="3"/>
  <c r="AC26" i="3" s="1"/>
  <c r="AA27" i="3"/>
  <c r="AA28" i="3"/>
  <c r="AA29" i="3"/>
  <c r="AA30" i="3"/>
  <c r="AC30" i="3" s="1"/>
  <c r="AA31" i="3"/>
  <c r="AA32" i="3"/>
  <c r="AA33" i="3"/>
  <c r="AA34" i="3"/>
  <c r="AA35" i="3"/>
  <c r="AA36" i="3"/>
  <c r="AA37" i="3"/>
  <c r="AA38" i="3"/>
  <c r="AC38" i="3" s="1"/>
  <c r="AA39" i="3"/>
  <c r="AA40" i="3"/>
  <c r="AA41" i="3"/>
  <c r="AA42" i="3"/>
  <c r="AA43" i="3"/>
  <c r="AA44" i="3"/>
  <c r="AA45" i="3"/>
  <c r="Z7" i="3"/>
  <c r="Z10" i="3"/>
  <c r="Z22" i="3"/>
  <c r="Z34" i="3"/>
  <c r="Z46" i="3" s="1"/>
  <c r="Z37" i="3"/>
  <c r="Z42" i="3"/>
  <c r="Y7" i="3"/>
  <c r="Y10" i="3"/>
  <c r="Y22" i="3"/>
  <c r="Y34" i="3"/>
  <c r="Y37" i="3"/>
  <c r="Y42" i="3"/>
  <c r="X7" i="3"/>
  <c r="X10" i="3"/>
  <c r="X22" i="3"/>
  <c r="X34" i="3"/>
  <c r="X37" i="3"/>
  <c r="X42" i="3"/>
  <c r="W7" i="3"/>
  <c r="W10" i="3"/>
  <c r="W22" i="3"/>
  <c r="W34" i="3"/>
  <c r="W37" i="3"/>
  <c r="W42" i="3"/>
  <c r="W46" i="3"/>
  <c r="V7" i="3"/>
  <c r="V10" i="3"/>
  <c r="V22" i="3"/>
  <c r="V34" i="3"/>
  <c r="V46" i="3" s="1"/>
  <c r="V37" i="3"/>
  <c r="V42" i="3"/>
  <c r="U7" i="3"/>
  <c r="U10" i="3"/>
  <c r="U22" i="3"/>
  <c r="U34" i="3"/>
  <c r="U37" i="3"/>
  <c r="U42" i="3"/>
  <c r="T7" i="3"/>
  <c r="T10" i="3"/>
  <c r="T22" i="3"/>
  <c r="T34" i="3"/>
  <c r="T37" i="3"/>
  <c r="T42" i="3"/>
  <c r="S7" i="3"/>
  <c r="S10" i="3"/>
  <c r="S22" i="3"/>
  <c r="S34" i="3"/>
  <c r="S37" i="3"/>
  <c r="S42" i="3"/>
  <c r="S46" i="3"/>
  <c r="R7" i="3"/>
  <c r="R10" i="3"/>
  <c r="R22" i="3"/>
  <c r="R34" i="3"/>
  <c r="R46" i="3" s="1"/>
  <c r="R37" i="3"/>
  <c r="R42" i="3"/>
  <c r="Q7" i="3"/>
  <c r="Q10" i="3"/>
  <c r="Q22" i="3"/>
  <c r="Q34" i="3"/>
  <c r="Q37" i="3"/>
  <c r="Q42" i="3"/>
  <c r="P7" i="3"/>
  <c r="P10" i="3"/>
  <c r="P22" i="3"/>
  <c r="P34" i="3"/>
  <c r="P37" i="3"/>
  <c r="P42" i="3"/>
  <c r="O7" i="3"/>
  <c r="O10" i="3"/>
  <c r="O22" i="3"/>
  <c r="O34" i="3"/>
  <c r="O37" i="3"/>
  <c r="O42" i="3"/>
  <c r="O46" i="3"/>
  <c r="N7" i="3"/>
  <c r="N10" i="3"/>
  <c r="N22" i="3"/>
  <c r="N34" i="3"/>
  <c r="N46" i="3" s="1"/>
  <c r="N37" i="3"/>
  <c r="N42" i="3"/>
  <c r="M7" i="3"/>
  <c r="M10" i="3"/>
  <c r="M22" i="3"/>
  <c r="M34" i="3"/>
  <c r="M37" i="3"/>
  <c r="M42" i="3"/>
  <c r="L7" i="3"/>
  <c r="L10" i="3"/>
  <c r="L22" i="3"/>
  <c r="L34" i="3"/>
  <c r="L37" i="3"/>
  <c r="L42" i="3"/>
  <c r="K7" i="3"/>
  <c r="K10" i="3"/>
  <c r="K22" i="3"/>
  <c r="K34" i="3"/>
  <c r="K37" i="3"/>
  <c r="K42" i="3"/>
  <c r="K46" i="3"/>
  <c r="J7" i="3"/>
  <c r="J10" i="3"/>
  <c r="J22" i="3"/>
  <c r="J34" i="3"/>
  <c r="J46" i="3" s="1"/>
  <c r="J37" i="3"/>
  <c r="J42" i="3"/>
  <c r="I7" i="3"/>
  <c r="I10" i="3"/>
  <c r="I22" i="3"/>
  <c r="I34" i="3"/>
  <c r="I37" i="3"/>
  <c r="I42" i="3"/>
  <c r="H7" i="3"/>
  <c r="H10" i="3"/>
  <c r="H22" i="3"/>
  <c r="H34" i="3"/>
  <c r="H37" i="3"/>
  <c r="H42" i="3"/>
  <c r="G7" i="3"/>
  <c r="G10" i="3"/>
  <c r="G22" i="3"/>
  <c r="G34" i="3"/>
  <c r="G37" i="3"/>
  <c r="G42" i="3"/>
  <c r="G46" i="3"/>
  <c r="F7" i="3"/>
  <c r="F10" i="3"/>
  <c r="F22" i="3"/>
  <c r="F34" i="3"/>
  <c r="F46" i="3" s="1"/>
  <c r="F37" i="3"/>
  <c r="F42" i="3"/>
  <c r="C7" i="3"/>
  <c r="E7" i="3" s="1"/>
  <c r="D7" i="3"/>
  <c r="C10" i="3"/>
  <c r="E10" i="3" s="1"/>
  <c r="D10" i="3"/>
  <c r="C22" i="3"/>
  <c r="D22" i="3"/>
  <c r="E22" i="3"/>
  <c r="C34" i="3"/>
  <c r="D34" i="3"/>
  <c r="E34" i="3"/>
  <c r="C37" i="3"/>
  <c r="E37" i="3" s="1"/>
  <c r="D37" i="3"/>
  <c r="C42" i="3"/>
  <c r="D42" i="3"/>
  <c r="D46" i="3"/>
  <c r="AC6" i="3"/>
  <c r="AC11" i="3"/>
  <c r="AC15" i="3"/>
  <c r="AC17" i="3"/>
  <c r="AC19" i="3"/>
  <c r="AC21" i="3"/>
  <c r="AC23" i="3"/>
  <c r="AC24" i="3"/>
  <c r="AC25" i="3"/>
  <c r="AC27" i="3"/>
  <c r="AC28" i="3"/>
  <c r="AC29" i="3"/>
  <c r="AC31" i="3"/>
  <c r="AC32" i="3"/>
  <c r="AC35" i="3"/>
  <c r="AC36" i="3"/>
  <c r="AC37" i="3"/>
  <c r="AC39" i="3"/>
  <c r="AC40" i="3"/>
  <c r="AC42" i="3" s="1"/>
  <c r="AC41" i="3"/>
  <c r="AC43" i="3"/>
  <c r="AC44" i="3"/>
  <c r="AC45" i="3"/>
  <c r="E125" i="3"/>
  <c r="H125" i="3"/>
  <c r="K125" i="3"/>
  <c r="N125" i="3"/>
  <c r="Q125" i="3"/>
  <c r="T125" i="3"/>
  <c r="W125" i="3"/>
  <c r="Z125" i="3"/>
  <c r="AA125" i="3"/>
  <c r="AB125" i="3"/>
  <c r="AC125" i="3"/>
  <c r="C32" i="2"/>
  <c r="D32" i="2"/>
  <c r="E32" i="2"/>
  <c r="F32" i="2"/>
  <c r="G32" i="2"/>
  <c r="H32" i="2"/>
  <c r="I32" i="2"/>
  <c r="J32" i="2"/>
  <c r="K32" i="2"/>
  <c r="L32" i="2"/>
  <c r="M32" i="2"/>
  <c r="N32" i="2"/>
  <c r="O32" i="2"/>
  <c r="P32" i="2"/>
  <c r="Q32" i="2"/>
  <c r="R32" i="2"/>
  <c r="S32" i="2"/>
  <c r="T32" i="2"/>
  <c r="U32" i="2"/>
  <c r="V32" i="2"/>
  <c r="W32" i="2"/>
  <c r="X32" i="2"/>
  <c r="Y32" i="2"/>
  <c r="Z32" i="2"/>
  <c r="Z6" i="8"/>
  <c r="Z7" i="8"/>
  <c r="Z8" i="8"/>
  <c r="Z10" i="8"/>
  <c r="Z12" i="8" s="1"/>
  <c r="Z11" i="8"/>
  <c r="Z14" i="8"/>
  <c r="Z16" i="8"/>
  <c r="Z18" i="8"/>
  <c r="Z20" i="8"/>
  <c r="Z22" i="8"/>
  <c r="Z24" i="8"/>
  <c r="Z25" i="8"/>
  <c r="Z26" i="8"/>
  <c r="Z27" i="8"/>
  <c r="Z28" i="8"/>
  <c r="Z31" i="8"/>
  <c r="Z33" i="8"/>
  <c r="Z35" i="8"/>
  <c r="Z37" i="8"/>
  <c r="Z39" i="8"/>
  <c r="Z41" i="8"/>
  <c r="Z43" i="8"/>
  <c r="Z45" i="8"/>
  <c r="Z46" i="8"/>
  <c r="Z47" i="8"/>
  <c r="Z49" i="8"/>
  <c r="Z51" i="8"/>
  <c r="X57" i="8"/>
  <c r="U68" i="8"/>
  <c r="X68" i="8" s="1"/>
  <c r="R68" i="8"/>
  <c r="R74" i="8" s="1"/>
  <c r="O68" i="8"/>
  <c r="L68" i="8"/>
  <c r="I68" i="8"/>
  <c r="F68" i="8"/>
  <c r="C68" i="8"/>
  <c r="X70" i="8"/>
  <c r="X72" i="8"/>
  <c r="Y57" i="8"/>
  <c r="V68" i="8"/>
  <c r="Y68" i="8" s="1"/>
  <c r="S68" i="8"/>
  <c r="S74" i="8" s="1"/>
  <c r="P68" i="8"/>
  <c r="M68" i="8"/>
  <c r="J68" i="8"/>
  <c r="G68" i="8"/>
  <c r="G74" i="8" s="1"/>
  <c r="D68" i="8"/>
  <c r="Y70" i="8"/>
  <c r="Y72" i="8"/>
  <c r="Z79" i="8"/>
  <c r="W80" i="8"/>
  <c r="Z80" i="8" s="1"/>
  <c r="T80" i="8"/>
  <c r="Q80" i="8"/>
  <c r="N80" i="8"/>
  <c r="K80" i="8"/>
  <c r="H80" i="8"/>
  <c r="E80" i="8"/>
  <c r="W81" i="8"/>
  <c r="T81" i="8"/>
  <c r="Q81" i="8"/>
  <c r="N81" i="8"/>
  <c r="K81" i="8"/>
  <c r="H81" i="8"/>
  <c r="E81" i="8"/>
  <c r="Z82" i="8"/>
  <c r="Z83" i="8"/>
  <c r="Z84" i="8"/>
  <c r="Z85" i="8"/>
  <c r="W86" i="8"/>
  <c r="T86" i="8"/>
  <c r="Q86" i="8"/>
  <c r="N86" i="8"/>
  <c r="K86" i="8"/>
  <c r="H86" i="8"/>
  <c r="E86" i="8"/>
  <c r="Z89" i="8"/>
  <c r="Z90" i="8"/>
  <c r="Z91" i="8"/>
  <c r="Z92" i="8"/>
  <c r="Z93" i="8"/>
  <c r="Z95" i="8"/>
  <c r="Z96" i="8"/>
  <c r="W97" i="8"/>
  <c r="T97" i="8"/>
  <c r="Q97" i="8"/>
  <c r="N97" i="8"/>
  <c r="K97" i="8"/>
  <c r="H97" i="8"/>
  <c r="E97" i="8"/>
  <c r="Z100" i="8"/>
  <c r="Z101" i="8"/>
  <c r="W102" i="8"/>
  <c r="Z102" i="8" s="1"/>
  <c r="T102" i="8"/>
  <c r="Q102" i="8"/>
  <c r="N102" i="8"/>
  <c r="K102" i="8"/>
  <c r="H102" i="8"/>
  <c r="E102" i="8"/>
  <c r="Z103" i="8"/>
  <c r="Z104" i="8"/>
  <c r="W105" i="8"/>
  <c r="T105" i="8"/>
  <c r="Q105" i="8"/>
  <c r="N105" i="8"/>
  <c r="K105" i="8"/>
  <c r="K109" i="8" s="1"/>
  <c r="H105" i="8"/>
  <c r="E105" i="8"/>
  <c r="Z106" i="8"/>
  <c r="W107" i="8"/>
  <c r="T107" i="8"/>
  <c r="Q107" i="8"/>
  <c r="N107" i="8"/>
  <c r="K107" i="8"/>
  <c r="H107" i="8"/>
  <c r="E107" i="8"/>
  <c r="Z107" i="8"/>
  <c r="W108" i="8"/>
  <c r="T108" i="8"/>
  <c r="Q108" i="8"/>
  <c r="N108" i="8"/>
  <c r="K108" i="8"/>
  <c r="H108" i="8"/>
  <c r="E108" i="8"/>
  <c r="Z108" i="8"/>
  <c r="Z111" i="8"/>
  <c r="Z113" i="8"/>
  <c r="Z114" i="8"/>
  <c r="Z116" i="8"/>
  <c r="Z117" i="8"/>
  <c r="W118" i="8"/>
  <c r="T118" i="8"/>
  <c r="Q118" i="8"/>
  <c r="N118" i="8"/>
  <c r="K118" i="8"/>
  <c r="H118" i="8"/>
  <c r="E118" i="8"/>
  <c r="W121" i="8"/>
  <c r="T121" i="8"/>
  <c r="Q121" i="8"/>
  <c r="N121" i="8"/>
  <c r="K121" i="8"/>
  <c r="H121" i="8"/>
  <c r="E121" i="8"/>
  <c r="W123" i="8"/>
  <c r="T123" i="8"/>
  <c r="Q123" i="8"/>
  <c r="N123" i="8"/>
  <c r="K123" i="8"/>
  <c r="H123" i="8"/>
  <c r="E123" i="8"/>
  <c r="Z125" i="8"/>
  <c r="Z77" i="8"/>
  <c r="X165" i="8"/>
  <c r="X172" i="8" s="1"/>
  <c r="X174" i="8" s="1"/>
  <c r="X166" i="8"/>
  <c r="X167" i="8"/>
  <c r="X168" i="8"/>
  <c r="X169" i="8"/>
  <c r="X170" i="8"/>
  <c r="X171" i="8"/>
  <c r="X159" i="8"/>
  <c r="X160" i="8"/>
  <c r="X161" i="8"/>
  <c r="X163" i="8"/>
  <c r="Y165" i="8"/>
  <c r="Y166" i="8"/>
  <c r="Y167" i="8"/>
  <c r="Y168" i="8"/>
  <c r="Y169" i="8"/>
  <c r="Y170" i="8"/>
  <c r="Y171" i="8"/>
  <c r="Y159" i="8"/>
  <c r="Y161" i="8" s="1"/>
  <c r="Y160" i="8"/>
  <c r="Y163" i="8"/>
  <c r="X177" i="8"/>
  <c r="X178" i="8"/>
  <c r="X179" i="8"/>
  <c r="X180" i="8"/>
  <c r="X181" i="8"/>
  <c r="X182" i="8"/>
  <c r="X183" i="8"/>
  <c r="X184" i="8"/>
  <c r="X185" i="8"/>
  <c r="X186" i="8"/>
  <c r="X187" i="8"/>
  <c r="Y177" i="8"/>
  <c r="Y178" i="8"/>
  <c r="Y179" i="8"/>
  <c r="Y180" i="8"/>
  <c r="Y181" i="8"/>
  <c r="Y182" i="8"/>
  <c r="Y183" i="8"/>
  <c r="Y184" i="8"/>
  <c r="Y185" i="8"/>
  <c r="Y186" i="8"/>
  <c r="Y187" i="8"/>
  <c r="X125" i="8"/>
  <c r="X121" i="8"/>
  <c r="X111" i="8"/>
  <c r="U109" i="8"/>
  <c r="R109" i="8"/>
  <c r="O109" i="8"/>
  <c r="L109" i="8"/>
  <c r="I109" i="8"/>
  <c r="F109" i="8"/>
  <c r="C109" i="8"/>
  <c r="U98" i="8"/>
  <c r="R98" i="8"/>
  <c r="O98" i="8"/>
  <c r="L98" i="8"/>
  <c r="I98" i="8"/>
  <c r="F98" i="8"/>
  <c r="C98" i="8"/>
  <c r="U93" i="8"/>
  <c r="R93" i="8"/>
  <c r="O93" i="8"/>
  <c r="L93" i="8"/>
  <c r="I93" i="8"/>
  <c r="F93" i="8"/>
  <c r="C93" i="8"/>
  <c r="U87" i="8"/>
  <c r="R87" i="8"/>
  <c r="O87" i="8"/>
  <c r="L87" i="8"/>
  <c r="I87" i="8"/>
  <c r="F87" i="8"/>
  <c r="C87" i="8"/>
  <c r="X77" i="8"/>
  <c r="X49" i="8"/>
  <c r="C47" i="8"/>
  <c r="F47" i="8"/>
  <c r="I47" i="8"/>
  <c r="L47" i="8"/>
  <c r="O47" i="8"/>
  <c r="R47" i="8"/>
  <c r="U47" i="8"/>
  <c r="X33" i="8"/>
  <c r="C29" i="8"/>
  <c r="F29" i="8"/>
  <c r="I29" i="8"/>
  <c r="L29" i="8"/>
  <c r="O29" i="8"/>
  <c r="R29" i="8"/>
  <c r="R53" i="8" s="1"/>
  <c r="U29" i="8"/>
  <c r="X22" i="8"/>
  <c r="X20" i="8"/>
  <c r="X18" i="8"/>
  <c r="X16" i="8"/>
  <c r="C12" i="8"/>
  <c r="F12" i="8"/>
  <c r="I12" i="8"/>
  <c r="L12" i="8"/>
  <c r="O12" i="8"/>
  <c r="R12" i="8"/>
  <c r="U12" i="8"/>
  <c r="X7" i="8"/>
  <c r="X14" i="8"/>
  <c r="X51" i="8"/>
  <c r="X6" i="8"/>
  <c r="X31" i="8"/>
  <c r="X39" i="8"/>
  <c r="X41" i="8"/>
  <c r="X43" i="8"/>
  <c r="X37" i="8"/>
  <c r="Y125" i="8"/>
  <c r="Y121" i="8"/>
  <c r="V119" i="8"/>
  <c r="S119" i="8"/>
  <c r="P119" i="8"/>
  <c r="P127" i="8" s="1"/>
  <c r="M119" i="8"/>
  <c r="J119" i="8"/>
  <c r="J127" i="8" s="1"/>
  <c r="G119" i="8"/>
  <c r="D119" i="8"/>
  <c r="Y111" i="8"/>
  <c r="V109" i="8"/>
  <c r="S109" i="8"/>
  <c r="P109" i="8"/>
  <c r="M109" i="8"/>
  <c r="J109" i="8"/>
  <c r="G109" i="8"/>
  <c r="D109" i="8"/>
  <c r="Y109" i="8"/>
  <c r="V98" i="8"/>
  <c r="S98" i="8"/>
  <c r="P98" i="8"/>
  <c r="M98" i="8"/>
  <c r="J98" i="8"/>
  <c r="G98" i="8"/>
  <c r="D98" i="8"/>
  <c r="Y98" i="8"/>
  <c r="V93" i="8"/>
  <c r="S93" i="8"/>
  <c r="P93" i="8"/>
  <c r="M93" i="8"/>
  <c r="J93" i="8"/>
  <c r="G93" i="8"/>
  <c r="D93" i="8"/>
  <c r="Y93" i="8"/>
  <c r="V87" i="8"/>
  <c r="S87" i="8"/>
  <c r="P87" i="8"/>
  <c r="M87" i="8"/>
  <c r="J87" i="8"/>
  <c r="G87" i="8"/>
  <c r="D87" i="8"/>
  <c r="Y87" i="8"/>
  <c r="Y77" i="8"/>
  <c r="Y49" i="8"/>
  <c r="V47" i="8"/>
  <c r="S47" i="8"/>
  <c r="P47" i="8"/>
  <c r="M47" i="8"/>
  <c r="M53" i="8" s="1"/>
  <c r="N53" i="8" s="1"/>
  <c r="J47" i="8"/>
  <c r="G47" i="8"/>
  <c r="D47" i="8"/>
  <c r="Y33" i="8"/>
  <c r="Y24" i="8"/>
  <c r="Y25" i="8"/>
  <c r="Y26" i="8"/>
  <c r="Y27" i="8"/>
  <c r="Y29" i="8" s="1"/>
  <c r="Y28" i="8"/>
  <c r="Y22" i="8"/>
  <c r="Y20" i="8"/>
  <c r="Y18" i="8"/>
  <c r="Y16" i="8"/>
  <c r="V12" i="8"/>
  <c r="S12" i="8"/>
  <c r="P12" i="8"/>
  <c r="M12" i="8"/>
  <c r="J12" i="8"/>
  <c r="G12" i="8"/>
  <c r="D12" i="8"/>
  <c r="Y7" i="8"/>
  <c r="Y14" i="8"/>
  <c r="Y51" i="8"/>
  <c r="Y6" i="8"/>
  <c r="Y31" i="8"/>
  <c r="Y39" i="8"/>
  <c r="Y41" i="8"/>
  <c r="Y43" i="8"/>
  <c r="Y37" i="8"/>
  <c r="Y35" i="8"/>
  <c r="Z177" i="8"/>
  <c r="Z178" i="8"/>
  <c r="Z179" i="8"/>
  <c r="W180" i="8"/>
  <c r="T180" i="8"/>
  <c r="Q180" i="8"/>
  <c r="N180" i="8"/>
  <c r="K180" i="8"/>
  <c r="H180" i="8"/>
  <c r="E180" i="8"/>
  <c r="Z181" i="8"/>
  <c r="Z182" i="8"/>
  <c r="Z183" i="8"/>
  <c r="Z184" i="8"/>
  <c r="W185" i="8"/>
  <c r="T185" i="8"/>
  <c r="Q185" i="8"/>
  <c r="N185" i="8"/>
  <c r="K185" i="8"/>
  <c r="H185" i="8"/>
  <c r="E185" i="8"/>
  <c r="Z186" i="8"/>
  <c r="Z187" i="8"/>
  <c r="Z165" i="8"/>
  <c r="Z166" i="8"/>
  <c r="Z167" i="8"/>
  <c r="Z168" i="8"/>
  <c r="Z169" i="8"/>
  <c r="W170" i="8"/>
  <c r="Z170" i="8" s="1"/>
  <c r="T170" i="8"/>
  <c r="Q170" i="8"/>
  <c r="Q172" i="8" s="1"/>
  <c r="Q174" i="8" s="1"/>
  <c r="N170" i="8"/>
  <c r="K170" i="8"/>
  <c r="H170" i="8"/>
  <c r="E170" i="8"/>
  <c r="E172" i="8" s="1"/>
  <c r="Z171" i="8"/>
  <c r="Z159" i="8"/>
  <c r="W160" i="8"/>
  <c r="T160" i="8"/>
  <c r="T161" i="8" s="1"/>
  <c r="Q160" i="8"/>
  <c r="N160" i="8"/>
  <c r="N161" i="8" s="1"/>
  <c r="N174" i="8" s="1"/>
  <c r="K160" i="8"/>
  <c r="H160" i="8"/>
  <c r="H161" i="8" s="1"/>
  <c r="E160" i="8"/>
  <c r="Z160" i="8"/>
  <c r="Z163" i="8"/>
  <c r="Z57" i="8"/>
  <c r="Z59" i="8"/>
  <c r="Z60" i="8"/>
  <c r="Z61" i="8"/>
  <c r="W62" i="8"/>
  <c r="T62" i="8"/>
  <c r="Q62" i="8"/>
  <c r="N62" i="8"/>
  <c r="N68" i="8" s="1"/>
  <c r="K62" i="8"/>
  <c r="H62" i="8"/>
  <c r="E62" i="8"/>
  <c r="Z62" i="8"/>
  <c r="Z63" i="8"/>
  <c r="Z64" i="8"/>
  <c r="W65" i="8"/>
  <c r="T65" i="8"/>
  <c r="Q65" i="8"/>
  <c r="N65" i="8"/>
  <c r="K65" i="8"/>
  <c r="H65" i="8"/>
  <c r="E65" i="8"/>
  <c r="W66" i="8"/>
  <c r="T66" i="8"/>
  <c r="Q66" i="8"/>
  <c r="N66" i="8"/>
  <c r="K66" i="8"/>
  <c r="H66" i="8"/>
  <c r="E66" i="8"/>
  <c r="Z67" i="8"/>
  <c r="Z70" i="8"/>
  <c r="Z72" i="8"/>
  <c r="W188" i="8"/>
  <c r="W172" i="8"/>
  <c r="W161" i="8"/>
  <c r="U74" i="8"/>
  <c r="V74" i="8"/>
  <c r="W74" i="8" s="1"/>
  <c r="U53" i="8"/>
  <c r="V29" i="8"/>
  <c r="V188" i="8"/>
  <c r="V172" i="8"/>
  <c r="V161" i="8"/>
  <c r="V174" i="8"/>
  <c r="U188" i="8"/>
  <c r="U172" i="8"/>
  <c r="U174" i="8" s="1"/>
  <c r="U161" i="8"/>
  <c r="T188" i="8"/>
  <c r="T172" i="8"/>
  <c r="S127" i="8"/>
  <c r="T74" i="8"/>
  <c r="S29" i="8"/>
  <c r="S53" i="8" s="1"/>
  <c r="S188" i="8"/>
  <c r="S172" i="8"/>
  <c r="S161" i="8"/>
  <c r="R188" i="8"/>
  <c r="R172" i="8"/>
  <c r="R174" i="8" s="1"/>
  <c r="R161" i="8"/>
  <c r="Q188" i="8"/>
  <c r="Q161" i="8"/>
  <c r="O127" i="8"/>
  <c r="Q127" i="8" s="1"/>
  <c r="O74" i="8"/>
  <c r="P74" i="8"/>
  <c r="O53" i="8"/>
  <c r="P29" i="8"/>
  <c r="P53" i="8"/>
  <c r="P188" i="8"/>
  <c r="P172" i="8"/>
  <c r="P174" i="8" s="1"/>
  <c r="P161" i="8"/>
  <c r="O188" i="8"/>
  <c r="O172" i="8"/>
  <c r="O161" i="8"/>
  <c r="O174" i="8" s="1"/>
  <c r="N188" i="8"/>
  <c r="N172" i="8"/>
  <c r="L127" i="8"/>
  <c r="L74" i="8"/>
  <c r="N74" i="8" s="1"/>
  <c r="M74" i="8"/>
  <c r="L53" i="8"/>
  <c r="M29" i="8"/>
  <c r="M188" i="8"/>
  <c r="M172" i="8"/>
  <c r="M161" i="8"/>
  <c r="M174" i="8" s="1"/>
  <c r="L188" i="8"/>
  <c r="L172" i="8"/>
  <c r="L174" i="8" s="1"/>
  <c r="L190" i="8" s="1"/>
  <c r="L161" i="8"/>
  <c r="K188" i="8"/>
  <c r="K172" i="8"/>
  <c r="K174" i="8" s="1"/>
  <c r="K161" i="8"/>
  <c r="I127" i="8"/>
  <c r="K127" i="8" s="1"/>
  <c r="I74" i="8"/>
  <c r="J74" i="8"/>
  <c r="K74" i="8" s="1"/>
  <c r="I53" i="8"/>
  <c r="J29" i="8"/>
  <c r="J53" i="8"/>
  <c r="J188" i="8"/>
  <c r="J172" i="8"/>
  <c r="J174" i="8" s="1"/>
  <c r="J190" i="8" s="1"/>
  <c r="J161" i="8"/>
  <c r="I188" i="8"/>
  <c r="I172" i="8"/>
  <c r="I161" i="8"/>
  <c r="H188" i="8"/>
  <c r="H172" i="8"/>
  <c r="H174" i="8"/>
  <c r="G127" i="8"/>
  <c r="F74" i="8"/>
  <c r="H74" i="8" s="1"/>
  <c r="G29" i="8"/>
  <c r="G53" i="8" s="1"/>
  <c r="G188" i="8"/>
  <c r="G172" i="8"/>
  <c r="G174" i="8" s="1"/>
  <c r="G190" i="8" s="1"/>
  <c r="G161" i="8"/>
  <c r="F188" i="8"/>
  <c r="F172" i="8"/>
  <c r="F174" i="8" s="1"/>
  <c r="F161" i="8"/>
  <c r="E188" i="8"/>
  <c r="E190" i="8" s="1"/>
  <c r="E161" i="8"/>
  <c r="E174" i="8"/>
  <c r="C127" i="8"/>
  <c r="E127" i="8" s="1"/>
  <c r="D127" i="8"/>
  <c r="C74" i="8"/>
  <c r="E74" i="8" s="1"/>
  <c r="D74" i="8"/>
  <c r="C53" i="8"/>
  <c r="E53" i="8" s="1"/>
  <c r="D29" i="8"/>
  <c r="D53" i="8"/>
  <c r="D188" i="8"/>
  <c r="D172" i="8"/>
  <c r="D161" i="8"/>
  <c r="D174" i="8"/>
  <c r="D190" i="8"/>
  <c r="C188" i="8"/>
  <c r="C172" i="8"/>
  <c r="C161" i="8"/>
  <c r="C174" i="8"/>
  <c r="Z130" i="8"/>
  <c r="Z131" i="8"/>
  <c r="Z132" i="8"/>
  <c r="Z133" i="8"/>
  <c r="Z134" i="8"/>
  <c r="Z135" i="8"/>
  <c r="Z136" i="8"/>
  <c r="Z139" i="8"/>
  <c r="Z140" i="8"/>
  <c r="Z143" i="8"/>
  <c r="Z144" i="8"/>
  <c r="Z145" i="8"/>
  <c r="Z148" i="8"/>
  <c r="Z149" i="8"/>
  <c r="X123" i="8"/>
  <c r="Y123" i="8"/>
  <c r="W119" i="8"/>
  <c r="T119" i="8"/>
  <c r="Q119" i="8"/>
  <c r="N119" i="8"/>
  <c r="K119" i="8"/>
  <c r="H119" i="8"/>
  <c r="E119" i="8"/>
  <c r="Y118" i="8"/>
  <c r="X118" i="8"/>
  <c r="Y117" i="8"/>
  <c r="X117" i="8"/>
  <c r="Y116" i="8"/>
  <c r="X116" i="8"/>
  <c r="Y114" i="8"/>
  <c r="X114" i="8"/>
  <c r="Y113" i="8"/>
  <c r="X113" i="8"/>
  <c r="T109" i="8"/>
  <c r="Q109" i="8"/>
  <c r="H109" i="8"/>
  <c r="E109" i="8"/>
  <c r="Y108" i="8"/>
  <c r="X108" i="8"/>
  <c r="Y107" i="8"/>
  <c r="X107" i="8"/>
  <c r="Y106" i="8"/>
  <c r="X106" i="8"/>
  <c r="Y105" i="8"/>
  <c r="X105" i="8"/>
  <c r="Y104" i="8"/>
  <c r="X104" i="8"/>
  <c r="Y103" i="8"/>
  <c r="X103" i="8"/>
  <c r="Y102" i="8"/>
  <c r="X102" i="8"/>
  <c r="Y101" i="8"/>
  <c r="X101" i="8"/>
  <c r="Y100" i="8"/>
  <c r="X100" i="8"/>
  <c r="W98" i="8"/>
  <c r="T98" i="8"/>
  <c r="Q98" i="8"/>
  <c r="N98" i="8"/>
  <c r="K98" i="8"/>
  <c r="H98" i="8"/>
  <c r="E98" i="8"/>
  <c r="Y97" i="8"/>
  <c r="X97" i="8"/>
  <c r="Y96" i="8"/>
  <c r="X96" i="8"/>
  <c r="Y95" i="8"/>
  <c r="X95" i="8"/>
  <c r="W93" i="8"/>
  <c r="T93" i="8"/>
  <c r="Q93" i="8"/>
  <c r="N93" i="8"/>
  <c r="K93" i="8"/>
  <c r="H93" i="8"/>
  <c r="E93" i="8"/>
  <c r="Y92" i="8"/>
  <c r="X92" i="8"/>
  <c r="Y91" i="8"/>
  <c r="X91" i="8"/>
  <c r="Y90" i="8"/>
  <c r="X90" i="8"/>
  <c r="Y89" i="8"/>
  <c r="X89" i="8"/>
  <c r="W87" i="8"/>
  <c r="T87" i="8"/>
  <c r="Q87" i="8"/>
  <c r="N87" i="8"/>
  <c r="K87" i="8"/>
  <c r="H87" i="8"/>
  <c r="E87" i="8"/>
  <c r="Y86" i="8"/>
  <c r="X86" i="8"/>
  <c r="Y85" i="8"/>
  <c r="X85" i="8"/>
  <c r="Y84" i="8"/>
  <c r="X84" i="8"/>
  <c r="Y83" i="8"/>
  <c r="X83" i="8"/>
  <c r="Y82" i="8"/>
  <c r="X82" i="8"/>
  <c r="Y81" i="8"/>
  <c r="X81" i="8"/>
  <c r="Y80" i="8"/>
  <c r="X80" i="8"/>
  <c r="Y79" i="8"/>
  <c r="X79" i="8"/>
  <c r="W68" i="8"/>
  <c r="T68" i="8"/>
  <c r="Q68" i="8"/>
  <c r="K68" i="8"/>
  <c r="H68" i="8"/>
  <c r="E68" i="8"/>
  <c r="Y67" i="8"/>
  <c r="X67" i="8"/>
  <c r="Y66" i="8"/>
  <c r="X66" i="8"/>
  <c r="Y65" i="8"/>
  <c r="X65" i="8"/>
  <c r="Y64" i="8"/>
  <c r="X64" i="8"/>
  <c r="Y63" i="8"/>
  <c r="X63" i="8"/>
  <c r="Y62" i="8"/>
  <c r="X62" i="8"/>
  <c r="Y61" i="8"/>
  <c r="X61" i="8"/>
  <c r="Y60" i="8"/>
  <c r="X60" i="8"/>
  <c r="Y59" i="8"/>
  <c r="X59" i="8"/>
  <c r="W47" i="8"/>
  <c r="T47" i="8"/>
  <c r="Q47" i="8"/>
  <c r="N47" i="8"/>
  <c r="K47" i="8"/>
  <c r="H47" i="8"/>
  <c r="E47" i="8"/>
  <c r="Y46" i="8"/>
  <c r="X46" i="8"/>
  <c r="Y45" i="8"/>
  <c r="X45" i="8"/>
  <c r="W29" i="8"/>
  <c r="T29" i="8"/>
  <c r="Q29" i="8"/>
  <c r="N29" i="8"/>
  <c r="K29" i="8"/>
  <c r="H29" i="8"/>
  <c r="E29" i="8"/>
  <c r="X28" i="8"/>
  <c r="X27" i="8"/>
  <c r="X26" i="8"/>
  <c r="X25" i="8"/>
  <c r="X24" i="8"/>
  <c r="W12" i="8"/>
  <c r="T12" i="8"/>
  <c r="Q12" i="8"/>
  <c r="N12" i="8"/>
  <c r="K12" i="8"/>
  <c r="H12" i="8"/>
  <c r="E12" i="8"/>
  <c r="Y11" i="8"/>
  <c r="X11" i="8"/>
  <c r="Y10" i="8"/>
  <c r="X10" i="8"/>
  <c r="U8" i="8"/>
  <c r="R8" i="8"/>
  <c r="O8" i="8"/>
  <c r="L8" i="8"/>
  <c r="I8" i="8"/>
  <c r="F8" i="8"/>
  <c r="C8" i="8"/>
  <c r="V8" i="8"/>
  <c r="S8" i="8"/>
  <c r="P8" i="8"/>
  <c r="M8" i="8"/>
  <c r="J8" i="8"/>
  <c r="G8" i="8"/>
  <c r="D8" i="8"/>
  <c r="W8" i="8"/>
  <c r="T8" i="8"/>
  <c r="Q8" i="8"/>
  <c r="N8" i="8"/>
  <c r="K8" i="8"/>
  <c r="H8" i="8"/>
  <c r="E8" i="8"/>
  <c r="Z63" i="7"/>
  <c r="Z69" i="7"/>
  <c r="Z70" i="7"/>
  <c r="Z71" i="7"/>
  <c r="Z72" i="7"/>
  <c r="Z73" i="7"/>
  <c r="Z74" i="7"/>
  <c r="Z75" i="7"/>
  <c r="Z76" i="7"/>
  <c r="Z77" i="7"/>
  <c r="Z65" i="7"/>
  <c r="Z80" i="7"/>
  <c r="Z67" i="7"/>
  <c r="Z53" i="7"/>
  <c r="W51" i="7"/>
  <c r="T51" i="7"/>
  <c r="T59" i="7" s="1"/>
  <c r="Q51" i="7"/>
  <c r="N51" i="7"/>
  <c r="K51" i="7"/>
  <c r="H51" i="7"/>
  <c r="E51" i="7"/>
  <c r="Z33" i="7"/>
  <c r="Z24" i="7"/>
  <c r="Z25" i="7"/>
  <c r="Z26" i="7"/>
  <c r="Z27" i="7"/>
  <c r="Z28" i="7"/>
  <c r="Z22" i="7"/>
  <c r="Z20" i="7"/>
  <c r="Z18" i="7"/>
  <c r="Z16" i="7"/>
  <c r="W12" i="7"/>
  <c r="Z12" i="7" s="1"/>
  <c r="T12" i="7"/>
  <c r="Q12" i="7"/>
  <c r="N12" i="7"/>
  <c r="K12" i="7"/>
  <c r="H12" i="7"/>
  <c r="E12" i="7"/>
  <c r="W8" i="7"/>
  <c r="Z8" i="7" s="1"/>
  <c r="T8" i="7"/>
  <c r="Q8" i="7"/>
  <c r="N8" i="7"/>
  <c r="K8" i="7"/>
  <c r="H8" i="7"/>
  <c r="E8" i="7"/>
  <c r="Z14" i="7"/>
  <c r="Z57" i="7"/>
  <c r="Z31" i="7"/>
  <c r="Z41" i="7"/>
  <c r="Z45" i="7"/>
  <c r="W47" i="7"/>
  <c r="T47" i="7"/>
  <c r="Q47" i="7"/>
  <c r="N47" i="7"/>
  <c r="K47" i="7"/>
  <c r="H47" i="7"/>
  <c r="E47" i="7"/>
  <c r="Z39" i="7"/>
  <c r="Z35" i="7"/>
  <c r="Z55" i="7"/>
  <c r="Z43" i="7"/>
  <c r="Z37" i="7"/>
  <c r="Y63" i="7"/>
  <c r="Y69" i="7"/>
  <c r="Y70" i="7"/>
  <c r="Y71" i="7"/>
  <c r="Y72" i="7"/>
  <c r="Y73" i="7"/>
  <c r="Y74" i="7"/>
  <c r="Y75" i="7"/>
  <c r="Y76" i="7"/>
  <c r="Y77" i="7"/>
  <c r="Y78" i="7"/>
  <c r="Y65" i="7"/>
  <c r="Y80" i="7"/>
  <c r="Y67" i="7"/>
  <c r="Y82" i="7"/>
  <c r="Y53" i="7"/>
  <c r="V51" i="7"/>
  <c r="Y51" i="7" s="1"/>
  <c r="S51" i="7"/>
  <c r="P51" i="7"/>
  <c r="P59" i="7" s="1"/>
  <c r="M51" i="7"/>
  <c r="J51" i="7"/>
  <c r="G51" i="7"/>
  <c r="D51" i="7"/>
  <c r="D59" i="7" s="1"/>
  <c r="Y33" i="7"/>
  <c r="Y24" i="7"/>
  <c r="Y25" i="7"/>
  <c r="Y26" i="7"/>
  <c r="Y27" i="7"/>
  <c r="Y28" i="7"/>
  <c r="Y29" i="7"/>
  <c r="Y22" i="7"/>
  <c r="Y20" i="7"/>
  <c r="Y18" i="7"/>
  <c r="Y16" i="7"/>
  <c r="V12" i="7"/>
  <c r="S12" i="7"/>
  <c r="P12" i="7"/>
  <c r="M12" i="7"/>
  <c r="J12" i="7"/>
  <c r="G12" i="7"/>
  <c r="D12" i="7"/>
  <c r="Y12" i="7"/>
  <c r="V8" i="7"/>
  <c r="S8" i="7"/>
  <c r="P8" i="7"/>
  <c r="M8" i="7"/>
  <c r="J8" i="7"/>
  <c r="G8" i="7"/>
  <c r="D8" i="7"/>
  <c r="Y8" i="7"/>
  <c r="Y14" i="7"/>
  <c r="Y57" i="7"/>
  <c r="Y31" i="7"/>
  <c r="Y41" i="7"/>
  <c r="Y45" i="7"/>
  <c r="Y47" i="7"/>
  <c r="Y39" i="7"/>
  <c r="Y35" i="7"/>
  <c r="Y55" i="7"/>
  <c r="Y43" i="7"/>
  <c r="Y37" i="7"/>
  <c r="Y59" i="7"/>
  <c r="X63" i="7"/>
  <c r="X69" i="7"/>
  <c r="X70" i="7"/>
  <c r="X71" i="7"/>
  <c r="X72" i="7"/>
  <c r="X73" i="7"/>
  <c r="X74" i="7"/>
  <c r="X75" i="7"/>
  <c r="X76" i="7"/>
  <c r="X77" i="7"/>
  <c r="X78" i="7"/>
  <c r="X65" i="7"/>
  <c r="X80" i="7"/>
  <c r="X67" i="7"/>
  <c r="X82" i="7"/>
  <c r="X53" i="7"/>
  <c r="U51" i="7"/>
  <c r="R51" i="7"/>
  <c r="O51" i="7"/>
  <c r="O59" i="7" s="1"/>
  <c r="L51" i="7"/>
  <c r="I51" i="7"/>
  <c r="F51" i="7"/>
  <c r="C51" i="7"/>
  <c r="C59" i="7" s="1"/>
  <c r="X33" i="7"/>
  <c r="X24" i="7"/>
  <c r="X25" i="7"/>
  <c r="X26" i="7"/>
  <c r="X27" i="7"/>
  <c r="X28" i="7"/>
  <c r="X29" i="7"/>
  <c r="X22" i="7"/>
  <c r="X20" i="7"/>
  <c r="X18" i="7"/>
  <c r="X16" i="7"/>
  <c r="U12" i="7"/>
  <c r="R12" i="7"/>
  <c r="O12" i="7"/>
  <c r="L12" i="7"/>
  <c r="I12" i="7"/>
  <c r="F12" i="7"/>
  <c r="C12" i="7"/>
  <c r="X12" i="7"/>
  <c r="U8" i="7"/>
  <c r="R8" i="7"/>
  <c r="O8" i="7"/>
  <c r="L8" i="7"/>
  <c r="I8" i="7"/>
  <c r="F8" i="7"/>
  <c r="C8" i="7"/>
  <c r="X8" i="7"/>
  <c r="X14" i="7"/>
  <c r="X57" i="7"/>
  <c r="X31" i="7"/>
  <c r="X41" i="7"/>
  <c r="X45" i="7"/>
  <c r="X47" i="7"/>
  <c r="X39" i="7"/>
  <c r="X35" i="7"/>
  <c r="X55" i="7"/>
  <c r="X43" i="7"/>
  <c r="X37" i="7"/>
  <c r="W125" i="7"/>
  <c r="W131" i="7" s="1"/>
  <c r="W115" i="7"/>
  <c r="W104" i="7"/>
  <c r="W99" i="7"/>
  <c r="W93" i="7"/>
  <c r="W78" i="7"/>
  <c r="W82" i="7" s="1"/>
  <c r="W29" i="7"/>
  <c r="W59" i="7" s="1"/>
  <c r="V125" i="7"/>
  <c r="V115" i="7"/>
  <c r="V104" i="7"/>
  <c r="V131" i="7"/>
  <c r="V78" i="7"/>
  <c r="V82" i="7"/>
  <c r="V29" i="7"/>
  <c r="V59" i="7"/>
  <c r="U125" i="7"/>
  <c r="U131" i="7" s="1"/>
  <c r="U115" i="7"/>
  <c r="U104" i="7"/>
  <c r="U78" i="7"/>
  <c r="U82" i="7" s="1"/>
  <c r="U29" i="7"/>
  <c r="T125" i="7"/>
  <c r="T115" i="7"/>
  <c r="T104" i="7"/>
  <c r="T99" i="7"/>
  <c r="T93" i="7"/>
  <c r="T131" i="7"/>
  <c r="T78" i="7"/>
  <c r="T82" i="7"/>
  <c r="T29" i="7"/>
  <c r="S125" i="7"/>
  <c r="S131" i="7" s="1"/>
  <c r="S115" i="7"/>
  <c r="S104" i="7"/>
  <c r="S78" i="7"/>
  <c r="S82" i="7" s="1"/>
  <c r="S29" i="7"/>
  <c r="S59" i="7" s="1"/>
  <c r="R125" i="7"/>
  <c r="R115" i="7"/>
  <c r="R131" i="7" s="1"/>
  <c r="R104" i="7"/>
  <c r="R78" i="7"/>
  <c r="R82" i="7"/>
  <c r="R29" i="7"/>
  <c r="R59" i="7"/>
  <c r="Q125" i="7"/>
  <c r="Q115" i="7"/>
  <c r="Q104" i="7"/>
  <c r="Q99" i="7"/>
  <c r="Q93" i="7"/>
  <c r="Q78" i="7"/>
  <c r="Q82" i="7" s="1"/>
  <c r="Q29" i="7"/>
  <c r="Q59" i="7" s="1"/>
  <c r="P125" i="7"/>
  <c r="P115" i="7"/>
  <c r="P131" i="7" s="1"/>
  <c r="P104" i="7"/>
  <c r="P78" i="7"/>
  <c r="P82" i="7"/>
  <c r="P29" i="7"/>
  <c r="O125" i="7"/>
  <c r="O131" i="7" s="1"/>
  <c r="O115" i="7"/>
  <c r="O104" i="7"/>
  <c r="O78" i="7"/>
  <c r="O82" i="7" s="1"/>
  <c r="O29" i="7"/>
  <c r="N125" i="7"/>
  <c r="N115" i="7"/>
  <c r="N104" i="7"/>
  <c r="N99" i="7"/>
  <c r="N131" i="7" s="1"/>
  <c r="N93" i="7"/>
  <c r="N78" i="7"/>
  <c r="N82" i="7"/>
  <c r="N29" i="7"/>
  <c r="N59" i="7"/>
  <c r="M125" i="7"/>
  <c r="M131" i="7" s="1"/>
  <c r="M115" i="7"/>
  <c r="M104" i="7"/>
  <c r="M78" i="7"/>
  <c r="M82" i="7" s="1"/>
  <c r="M29" i="7"/>
  <c r="M59" i="7" s="1"/>
  <c r="L125" i="7"/>
  <c r="L115" i="7"/>
  <c r="L104" i="7"/>
  <c r="L131" i="7"/>
  <c r="L78" i="7"/>
  <c r="L82" i="7"/>
  <c r="L29" i="7"/>
  <c r="K125" i="7"/>
  <c r="K115" i="7"/>
  <c r="K104" i="7"/>
  <c r="K99" i="7"/>
  <c r="K93" i="7"/>
  <c r="K78" i="7"/>
  <c r="K82" i="7" s="1"/>
  <c r="K29" i="7"/>
  <c r="K59" i="7" s="1"/>
  <c r="J125" i="7"/>
  <c r="J115" i="7"/>
  <c r="J104" i="7"/>
  <c r="J131" i="7"/>
  <c r="J78" i="7"/>
  <c r="J82" i="7"/>
  <c r="J29" i="7"/>
  <c r="J59" i="7"/>
  <c r="I125" i="7"/>
  <c r="I115" i="7"/>
  <c r="I104" i="7"/>
  <c r="I78" i="7"/>
  <c r="I82" i="7" s="1"/>
  <c r="I29" i="7"/>
  <c r="H125" i="7"/>
  <c r="H115" i="7"/>
  <c r="H104" i="7"/>
  <c r="H99" i="7"/>
  <c r="H93" i="7"/>
  <c r="H131" i="7"/>
  <c r="H78" i="7"/>
  <c r="H82" i="7"/>
  <c r="H29" i="7"/>
  <c r="H59" i="7"/>
  <c r="G125" i="7"/>
  <c r="G131" i="7" s="1"/>
  <c r="G115" i="7"/>
  <c r="G104" i="7"/>
  <c r="G78" i="7"/>
  <c r="G82" i="7" s="1"/>
  <c r="G29" i="7"/>
  <c r="G59" i="7" s="1"/>
  <c r="F125" i="7"/>
  <c r="F115" i="7"/>
  <c r="F131" i="7" s="1"/>
  <c r="F104" i="7"/>
  <c r="F78" i="7"/>
  <c r="F82" i="7"/>
  <c r="F29" i="7"/>
  <c r="F59" i="7"/>
  <c r="E125" i="7"/>
  <c r="E115" i="7"/>
  <c r="E104" i="7"/>
  <c r="E99" i="7"/>
  <c r="E93" i="7"/>
  <c r="E78" i="7"/>
  <c r="E82" i="7" s="1"/>
  <c r="E29" i="7"/>
  <c r="D125" i="7"/>
  <c r="D115" i="7"/>
  <c r="D131" i="7" s="1"/>
  <c r="D104" i="7"/>
  <c r="D78" i="7"/>
  <c r="D82" i="7"/>
  <c r="D29" i="7"/>
  <c r="C125" i="7"/>
  <c r="C131" i="7" s="1"/>
  <c r="C115" i="7"/>
  <c r="C104" i="7"/>
  <c r="C78" i="7"/>
  <c r="C82" i="7" s="1"/>
  <c r="C29" i="7"/>
  <c r="Y98" i="7"/>
  <c r="X98" i="7"/>
  <c r="Y97" i="7"/>
  <c r="X97" i="7"/>
  <c r="Y96" i="7"/>
  <c r="X96" i="7"/>
  <c r="Y95" i="7"/>
  <c r="X95" i="7"/>
  <c r="Y92" i="7"/>
  <c r="X92" i="7"/>
  <c r="Y91" i="7"/>
  <c r="X91" i="7"/>
  <c r="Y90" i="7"/>
  <c r="X90" i="7"/>
  <c r="Y89" i="7"/>
  <c r="X89" i="7"/>
  <c r="Y88" i="7"/>
  <c r="X88" i="7"/>
  <c r="Y87" i="7"/>
  <c r="X87" i="7"/>
  <c r="Z50" i="7"/>
  <c r="Y50" i="7"/>
  <c r="X50" i="7"/>
  <c r="Z49" i="7"/>
  <c r="Y49" i="7"/>
  <c r="X49" i="7"/>
  <c r="Z11" i="7"/>
  <c r="Y11" i="7"/>
  <c r="X11" i="7"/>
  <c r="Z10" i="7"/>
  <c r="Y10" i="7"/>
  <c r="X10" i="7"/>
  <c r="Z7" i="7"/>
  <c r="Y7" i="7"/>
  <c r="X7" i="7"/>
  <c r="Z6" i="7"/>
  <c r="Y6" i="7"/>
  <c r="X6" i="7"/>
  <c r="Z195" i="6"/>
  <c r="Z203" i="6"/>
  <c r="W195" i="6"/>
  <c r="W203" i="6"/>
  <c r="Q195" i="6"/>
  <c r="Q203" i="6"/>
  <c r="N195" i="6"/>
  <c r="N203" i="6"/>
  <c r="K195" i="6"/>
  <c r="K203" i="6"/>
  <c r="H195" i="6"/>
  <c r="H203" i="6"/>
  <c r="E195" i="6"/>
  <c r="E203" i="6"/>
  <c r="T195" i="6"/>
  <c r="T203" i="6"/>
  <c r="Z183" i="6"/>
  <c r="Z184" i="6"/>
  <c r="Z185" i="6"/>
  <c r="Z174" i="6"/>
  <c r="W183" i="6"/>
  <c r="W184" i="6"/>
  <c r="W185" i="6"/>
  <c r="W174" i="6"/>
  <c r="Q183" i="6"/>
  <c r="Q187" i="6" s="1"/>
  <c r="Q189" i="6" s="1"/>
  <c r="Q184" i="6"/>
  <c r="Q185" i="6"/>
  <c r="Q174" i="6"/>
  <c r="N183" i="6"/>
  <c r="N184" i="6"/>
  <c r="N185" i="6"/>
  <c r="N174" i="6"/>
  <c r="K183" i="6"/>
  <c r="K187" i="6" s="1"/>
  <c r="K189" i="6" s="1"/>
  <c r="K184" i="6"/>
  <c r="K185" i="6"/>
  <c r="K174" i="6"/>
  <c r="H183" i="6"/>
  <c r="H184" i="6"/>
  <c r="H185" i="6"/>
  <c r="H174" i="6"/>
  <c r="E183" i="6"/>
  <c r="E187" i="6" s="1"/>
  <c r="E189" i="6" s="1"/>
  <c r="E184" i="6"/>
  <c r="E185" i="6"/>
  <c r="E174" i="6"/>
  <c r="T183" i="6"/>
  <c r="T184" i="6"/>
  <c r="T185" i="6"/>
  <c r="T174" i="6"/>
  <c r="Z164" i="6"/>
  <c r="W164" i="6"/>
  <c r="Q164" i="6"/>
  <c r="N164" i="6"/>
  <c r="K164" i="6"/>
  <c r="H164" i="6"/>
  <c r="E164" i="6"/>
  <c r="T164" i="6"/>
  <c r="AC157" i="6"/>
  <c r="AC158" i="6"/>
  <c r="AC159" i="6"/>
  <c r="Z155" i="6"/>
  <c r="W155" i="6"/>
  <c r="Q155" i="6"/>
  <c r="N155" i="6"/>
  <c r="K155" i="6"/>
  <c r="H155" i="6"/>
  <c r="E155" i="6"/>
  <c r="T155" i="6"/>
  <c r="Z145" i="6"/>
  <c r="Z146" i="6"/>
  <c r="Z149" i="6" s="1"/>
  <c r="Z148" i="6"/>
  <c r="W145" i="6"/>
  <c r="W146" i="6"/>
  <c r="W149" i="6" s="1"/>
  <c r="W148" i="6"/>
  <c r="Q145" i="6"/>
  <c r="Q146" i="6"/>
  <c r="Q149" i="6" s="1"/>
  <c r="Q148" i="6"/>
  <c r="N145" i="6"/>
  <c r="N146" i="6"/>
  <c r="N149" i="6" s="1"/>
  <c r="N148" i="6"/>
  <c r="K145" i="6"/>
  <c r="K146" i="6"/>
  <c r="K149" i="6" s="1"/>
  <c r="K148" i="6"/>
  <c r="H145" i="6"/>
  <c r="H146" i="6"/>
  <c r="H149" i="6" s="1"/>
  <c r="H148" i="6"/>
  <c r="E145" i="6"/>
  <c r="E146" i="6"/>
  <c r="E149" i="6" s="1"/>
  <c r="E148" i="6"/>
  <c r="T145" i="6"/>
  <c r="T146" i="6"/>
  <c r="T149" i="6" s="1"/>
  <c r="T148" i="6"/>
  <c r="Z134" i="6"/>
  <c r="Z130" i="6"/>
  <c r="Z131" i="6"/>
  <c r="Z132" i="6" s="1"/>
  <c r="Z115" i="6"/>
  <c r="AC115" i="6" s="1"/>
  <c r="Z118" i="6"/>
  <c r="Z120" i="6"/>
  <c r="Z121" i="6"/>
  <c r="Z122" i="6"/>
  <c r="Z110" i="6"/>
  <c r="Z111" i="6"/>
  <c r="Z106" i="6"/>
  <c r="Z96" i="6"/>
  <c r="Z98" i="6"/>
  <c r="Z91" i="6"/>
  <c r="W134" i="6"/>
  <c r="W130" i="6"/>
  <c r="W131" i="6"/>
  <c r="W132" i="6"/>
  <c r="W115" i="6"/>
  <c r="W118" i="6"/>
  <c r="W120" i="6"/>
  <c r="W121" i="6"/>
  <c r="W110" i="6"/>
  <c r="W111" i="6" s="1"/>
  <c r="W106" i="6"/>
  <c r="W96" i="6"/>
  <c r="W98" i="6"/>
  <c r="W99" i="6" s="1"/>
  <c r="W91" i="6"/>
  <c r="AC91" i="6" s="1"/>
  <c r="Q134" i="6"/>
  <c r="Q130" i="6"/>
  <c r="Q131" i="6"/>
  <c r="Q115" i="6"/>
  <c r="Q118" i="6"/>
  <c r="Q120" i="6"/>
  <c r="Q121" i="6"/>
  <c r="Q110" i="6"/>
  <c r="Q111" i="6"/>
  <c r="Q106" i="6"/>
  <c r="Q96" i="6"/>
  <c r="Q98" i="6"/>
  <c r="Q99" i="6"/>
  <c r="Q91" i="6"/>
  <c r="N134" i="6"/>
  <c r="N130" i="6"/>
  <c r="N131" i="6"/>
  <c r="N115" i="6"/>
  <c r="N118" i="6"/>
  <c r="N120" i="6"/>
  <c r="N121" i="6"/>
  <c r="N110" i="6"/>
  <c r="N106" i="6"/>
  <c r="N96" i="6"/>
  <c r="N98" i="6"/>
  <c r="N99" i="6" s="1"/>
  <c r="N91" i="6"/>
  <c r="K134" i="6"/>
  <c r="K140" i="6" s="1"/>
  <c r="K130" i="6"/>
  <c r="K132" i="6" s="1"/>
  <c r="K131" i="6"/>
  <c r="K115" i="6"/>
  <c r="K118" i="6"/>
  <c r="K120" i="6"/>
  <c r="K121" i="6"/>
  <c r="K122" i="6"/>
  <c r="K110" i="6"/>
  <c r="K111" i="6"/>
  <c r="K106" i="6"/>
  <c r="K96" i="6"/>
  <c r="K99" i="6" s="1"/>
  <c r="K98" i="6"/>
  <c r="K91" i="6"/>
  <c r="H134" i="6"/>
  <c r="H130" i="6"/>
  <c r="H131" i="6"/>
  <c r="H132" i="6"/>
  <c r="H115" i="6"/>
  <c r="H118" i="6"/>
  <c r="H122" i="6" s="1"/>
  <c r="H120" i="6"/>
  <c r="H121" i="6"/>
  <c r="H110" i="6"/>
  <c r="H111" i="6" s="1"/>
  <c r="H106" i="6"/>
  <c r="H96" i="6"/>
  <c r="H98" i="6"/>
  <c r="H99" i="6" s="1"/>
  <c r="H91" i="6"/>
  <c r="E134" i="6"/>
  <c r="E130" i="6"/>
  <c r="E131" i="6"/>
  <c r="E132" i="6" s="1"/>
  <c r="E115" i="6"/>
  <c r="E118" i="6"/>
  <c r="E120" i="6"/>
  <c r="E122" i="6" s="1"/>
  <c r="E121" i="6"/>
  <c r="E110" i="6"/>
  <c r="E111" i="6"/>
  <c r="E106" i="6"/>
  <c r="E96" i="6"/>
  <c r="E98" i="6"/>
  <c r="E99" i="6"/>
  <c r="E91" i="6"/>
  <c r="T134" i="6"/>
  <c r="T130" i="6"/>
  <c r="T132" i="6" s="1"/>
  <c r="T131" i="6"/>
  <c r="T115" i="6"/>
  <c r="T118" i="6"/>
  <c r="T122" i="6" s="1"/>
  <c r="T120" i="6"/>
  <c r="T121" i="6"/>
  <c r="T110" i="6"/>
  <c r="T111" i="6" s="1"/>
  <c r="T106" i="6"/>
  <c r="T96" i="6"/>
  <c r="T98" i="6"/>
  <c r="T99" i="6" s="1"/>
  <c r="Z81" i="6"/>
  <c r="W81" i="6"/>
  <c r="W82" i="6"/>
  <c r="W88" i="6" s="1"/>
  <c r="Q81" i="6"/>
  <c r="Q82" i="6" s="1"/>
  <c r="Q88" i="6" s="1"/>
  <c r="N81" i="6"/>
  <c r="N82" i="6"/>
  <c r="N88" i="6" s="1"/>
  <c r="K81" i="6"/>
  <c r="K82" i="6" s="1"/>
  <c r="K88" i="6" s="1"/>
  <c r="H81" i="6"/>
  <c r="H82" i="6"/>
  <c r="H88" i="6" s="1"/>
  <c r="E81" i="6"/>
  <c r="E82" i="6" s="1"/>
  <c r="E88" i="6"/>
  <c r="T81" i="6"/>
  <c r="T82" i="6"/>
  <c r="T88" i="6" s="1"/>
  <c r="AC57" i="6"/>
  <c r="Z55" i="6"/>
  <c r="Z63" i="6" s="1"/>
  <c r="W55" i="6"/>
  <c r="T55" i="6"/>
  <c r="Q55" i="6"/>
  <c r="N55" i="6"/>
  <c r="K55" i="6"/>
  <c r="H55" i="6"/>
  <c r="E55" i="6"/>
  <c r="Z30" i="6"/>
  <c r="W30" i="6"/>
  <c r="T30" i="6"/>
  <c r="Q30" i="6"/>
  <c r="N30" i="6"/>
  <c r="K30" i="6"/>
  <c r="H30" i="6"/>
  <c r="E30" i="6"/>
  <c r="AC23" i="6"/>
  <c r="AC21" i="6"/>
  <c r="AC19" i="6"/>
  <c r="AC17" i="6"/>
  <c r="Z13" i="6"/>
  <c r="W13" i="6"/>
  <c r="T13" i="6"/>
  <c r="Q13" i="6"/>
  <c r="N13" i="6"/>
  <c r="K13" i="6"/>
  <c r="H13" i="6"/>
  <c r="E13" i="6"/>
  <c r="AC15" i="6"/>
  <c r="AC61" i="6"/>
  <c r="AC32" i="6"/>
  <c r="AC43" i="6"/>
  <c r="AC49" i="6"/>
  <c r="AC51" i="6"/>
  <c r="AC41" i="6"/>
  <c r="AC37" i="6"/>
  <c r="AC59" i="6"/>
  <c r="AC45" i="6"/>
  <c r="AC39" i="6"/>
  <c r="AC47" i="6"/>
  <c r="Y203" i="6"/>
  <c r="V203" i="6"/>
  <c r="P203" i="6"/>
  <c r="M203" i="6"/>
  <c r="J203" i="6"/>
  <c r="G203" i="6"/>
  <c r="D203" i="6"/>
  <c r="S203" i="6"/>
  <c r="Y187" i="6"/>
  <c r="Y189" i="6" s="1"/>
  <c r="Y174" i="6"/>
  <c r="V187" i="6"/>
  <c r="V174" i="6"/>
  <c r="P187" i="6"/>
  <c r="P174" i="6"/>
  <c r="P189" i="6"/>
  <c r="M187" i="6"/>
  <c r="M189" i="6" s="1"/>
  <c r="M174" i="6"/>
  <c r="J187" i="6"/>
  <c r="J189" i="6" s="1"/>
  <c r="J174" i="6"/>
  <c r="G187" i="6"/>
  <c r="G174" i="6"/>
  <c r="G189" i="6" s="1"/>
  <c r="D187" i="6"/>
  <c r="D174" i="6"/>
  <c r="D189" i="6"/>
  <c r="S187" i="6"/>
  <c r="S189" i="6" s="1"/>
  <c r="S174" i="6"/>
  <c r="Y164" i="6"/>
  <c r="V164" i="6"/>
  <c r="P164" i="6"/>
  <c r="M164" i="6"/>
  <c r="J164" i="6"/>
  <c r="G164" i="6"/>
  <c r="D164" i="6"/>
  <c r="S164" i="6"/>
  <c r="AB157" i="6"/>
  <c r="AB160" i="6" s="1"/>
  <c r="AB158" i="6"/>
  <c r="AB159" i="6"/>
  <c r="Y155" i="6"/>
  <c r="V155" i="6"/>
  <c r="P155" i="6"/>
  <c r="M155" i="6"/>
  <c r="J155" i="6"/>
  <c r="G155" i="6"/>
  <c r="D155" i="6"/>
  <c r="S155" i="6"/>
  <c r="Y149" i="6"/>
  <c r="V149" i="6"/>
  <c r="P149" i="6"/>
  <c r="M149" i="6"/>
  <c r="J149" i="6"/>
  <c r="G149" i="6"/>
  <c r="D149" i="6"/>
  <c r="S149" i="6"/>
  <c r="Y132" i="6"/>
  <c r="Y122" i="6"/>
  <c r="Y111" i="6"/>
  <c r="Y106" i="6"/>
  <c r="Y99" i="6"/>
  <c r="V132" i="6"/>
  <c r="V140" i="6" s="1"/>
  <c r="V122" i="6"/>
  <c r="V111" i="6"/>
  <c r="V106" i="6"/>
  <c r="V99" i="6"/>
  <c r="P132" i="6"/>
  <c r="P122" i="6"/>
  <c r="P111" i="6"/>
  <c r="P106" i="6"/>
  <c r="P99" i="6"/>
  <c r="M132" i="6"/>
  <c r="M122" i="6"/>
  <c r="M111" i="6"/>
  <c r="M106" i="6"/>
  <c r="M99" i="6"/>
  <c r="J132" i="6"/>
  <c r="J122" i="6"/>
  <c r="J111" i="6"/>
  <c r="J106" i="6"/>
  <c r="J99" i="6"/>
  <c r="G132" i="6"/>
  <c r="G140" i="6" s="1"/>
  <c r="G122" i="6"/>
  <c r="G111" i="6"/>
  <c r="G106" i="6"/>
  <c r="G99" i="6"/>
  <c r="D132" i="6"/>
  <c r="D122" i="6"/>
  <c r="D111" i="6"/>
  <c r="D106" i="6"/>
  <c r="D99" i="6"/>
  <c r="S132" i="6"/>
  <c r="S122" i="6"/>
  <c r="S111" i="6"/>
  <c r="S106" i="6"/>
  <c r="S99" i="6"/>
  <c r="Y82" i="6"/>
  <c r="Y88" i="6"/>
  <c r="AB88" i="6" s="1"/>
  <c r="V82" i="6"/>
  <c r="V88" i="6"/>
  <c r="P82" i="6"/>
  <c r="P88" i="6"/>
  <c r="M82" i="6"/>
  <c r="M88" i="6"/>
  <c r="J82" i="6"/>
  <c r="J88" i="6"/>
  <c r="G82" i="6"/>
  <c r="G88" i="6"/>
  <c r="D82" i="6"/>
  <c r="D88" i="6"/>
  <c r="S82" i="6"/>
  <c r="S88" i="6"/>
  <c r="AB57" i="6"/>
  <c r="Y55" i="6"/>
  <c r="V55" i="6"/>
  <c r="S55" i="6"/>
  <c r="P55" i="6"/>
  <c r="M55" i="6"/>
  <c r="J55" i="6"/>
  <c r="J63" i="6" s="1"/>
  <c r="G55" i="6"/>
  <c r="D55" i="6"/>
  <c r="Y30" i="6"/>
  <c r="V30" i="6"/>
  <c r="S30" i="6"/>
  <c r="P30" i="6"/>
  <c r="M30" i="6"/>
  <c r="J30" i="6"/>
  <c r="G30" i="6"/>
  <c r="D30" i="6"/>
  <c r="AB23" i="6"/>
  <c r="AB21" i="6"/>
  <c r="AB19" i="6"/>
  <c r="AB17" i="6"/>
  <c r="Y13" i="6"/>
  <c r="V13" i="6"/>
  <c r="P13" i="6"/>
  <c r="M13" i="6"/>
  <c r="J13" i="6"/>
  <c r="G13" i="6"/>
  <c r="D13" i="6"/>
  <c r="AB15" i="6"/>
  <c r="AB61" i="6"/>
  <c r="AB32" i="6"/>
  <c r="AB43" i="6"/>
  <c r="AB49" i="6"/>
  <c r="AB51" i="6"/>
  <c r="AB41" i="6"/>
  <c r="AB37" i="6"/>
  <c r="AB59" i="6"/>
  <c r="AB45" i="6"/>
  <c r="AB39" i="6"/>
  <c r="AB47" i="6"/>
  <c r="X203" i="6"/>
  <c r="U203" i="6"/>
  <c r="O203" i="6"/>
  <c r="L203" i="6"/>
  <c r="I203" i="6"/>
  <c r="F203" i="6"/>
  <c r="C203" i="6"/>
  <c r="R203" i="6"/>
  <c r="X187" i="6"/>
  <c r="X174" i="6"/>
  <c r="U187" i="6"/>
  <c r="U174" i="6"/>
  <c r="O187" i="6"/>
  <c r="O174" i="6"/>
  <c r="O189" i="6"/>
  <c r="L187" i="6"/>
  <c r="L189" i="6" s="1"/>
  <c r="L174" i="6"/>
  <c r="I187" i="6"/>
  <c r="I189" i="6" s="1"/>
  <c r="I174" i="6"/>
  <c r="F187" i="6"/>
  <c r="F174" i="6"/>
  <c r="F189" i="6" s="1"/>
  <c r="C187" i="6"/>
  <c r="C174" i="6"/>
  <c r="C189" i="6"/>
  <c r="R187" i="6"/>
  <c r="R189" i="6" s="1"/>
  <c r="R174" i="6"/>
  <c r="X164" i="6"/>
  <c r="U164" i="6"/>
  <c r="O164" i="6"/>
  <c r="L164" i="6"/>
  <c r="L168" i="6" s="1"/>
  <c r="I164" i="6"/>
  <c r="F164" i="6"/>
  <c r="C164" i="6"/>
  <c r="R164" i="6"/>
  <c r="R168" i="6" s="1"/>
  <c r="AA157" i="6"/>
  <c r="AA158" i="6"/>
  <c r="AA159" i="6"/>
  <c r="X155" i="6"/>
  <c r="U155" i="6"/>
  <c r="O155" i="6"/>
  <c r="L155" i="6"/>
  <c r="I155" i="6"/>
  <c r="F155" i="6"/>
  <c r="C155" i="6"/>
  <c r="R155" i="6"/>
  <c r="X149" i="6"/>
  <c r="U149" i="6"/>
  <c r="O149" i="6"/>
  <c r="L149" i="6"/>
  <c r="I149" i="6"/>
  <c r="F149" i="6"/>
  <c r="C149" i="6"/>
  <c r="R149" i="6"/>
  <c r="X122" i="6"/>
  <c r="AA122" i="6" s="1"/>
  <c r="X111" i="6"/>
  <c r="X106" i="6"/>
  <c r="X99" i="6"/>
  <c r="X140" i="6"/>
  <c r="U122" i="6"/>
  <c r="U111" i="6"/>
  <c r="U106" i="6"/>
  <c r="U99" i="6"/>
  <c r="AA99" i="6" s="1"/>
  <c r="O122" i="6"/>
  <c r="O111" i="6"/>
  <c r="O106" i="6"/>
  <c r="O99" i="6"/>
  <c r="L122" i="6"/>
  <c r="L111" i="6"/>
  <c r="L106" i="6"/>
  <c r="L99" i="6"/>
  <c r="I122" i="6"/>
  <c r="I111" i="6"/>
  <c r="I106" i="6"/>
  <c r="I99" i="6"/>
  <c r="I140" i="6"/>
  <c r="F122" i="6"/>
  <c r="F111" i="6"/>
  <c r="F140" i="6" s="1"/>
  <c r="F106" i="6"/>
  <c r="F99" i="6"/>
  <c r="C122" i="6"/>
  <c r="C111" i="6"/>
  <c r="C106" i="6"/>
  <c r="C140" i="6" s="1"/>
  <c r="C99" i="6"/>
  <c r="R122" i="6"/>
  <c r="R111" i="6"/>
  <c r="R140" i="6" s="1"/>
  <c r="R106" i="6"/>
  <c r="R99" i="6"/>
  <c r="X82" i="6"/>
  <c r="X88" i="6"/>
  <c r="AA88" i="6" s="1"/>
  <c r="U82" i="6"/>
  <c r="U88" i="6"/>
  <c r="O82" i="6"/>
  <c r="O88" i="6"/>
  <c r="L82" i="6"/>
  <c r="L88" i="6"/>
  <c r="I82" i="6"/>
  <c r="I88" i="6"/>
  <c r="F82" i="6"/>
  <c r="F88" i="6"/>
  <c r="C82" i="6"/>
  <c r="C88" i="6"/>
  <c r="R82" i="6"/>
  <c r="R88" i="6"/>
  <c r="AA57" i="6"/>
  <c r="X55" i="6"/>
  <c r="U55" i="6"/>
  <c r="R55" i="6"/>
  <c r="O55" i="6"/>
  <c r="O63" i="6" s="1"/>
  <c r="L55" i="6"/>
  <c r="I55" i="6"/>
  <c r="I63" i="6" s="1"/>
  <c r="F55" i="6"/>
  <c r="C55" i="6"/>
  <c r="C63" i="6" s="1"/>
  <c r="AA47" i="6"/>
  <c r="X30" i="6"/>
  <c r="U30" i="6"/>
  <c r="R30" i="6"/>
  <c r="O30" i="6"/>
  <c r="L30" i="6"/>
  <c r="I30" i="6"/>
  <c r="F30" i="6"/>
  <c r="AA23" i="6"/>
  <c r="AA21" i="6"/>
  <c r="AA19" i="6"/>
  <c r="AA17" i="6"/>
  <c r="X13" i="6"/>
  <c r="U13" i="6"/>
  <c r="O13" i="6"/>
  <c r="L13" i="6"/>
  <c r="I13" i="6"/>
  <c r="F13" i="6"/>
  <c r="C13" i="6"/>
  <c r="AA15" i="6"/>
  <c r="AA61" i="6"/>
  <c r="AA32" i="6"/>
  <c r="AA43" i="6"/>
  <c r="AA49" i="6"/>
  <c r="AA51" i="6"/>
  <c r="AA41" i="6"/>
  <c r="AA37" i="6"/>
  <c r="AA59" i="6"/>
  <c r="AA45" i="6"/>
  <c r="AA39" i="6"/>
  <c r="Z160" i="6"/>
  <c r="Y160" i="6"/>
  <c r="X160" i="6"/>
  <c r="W160" i="6"/>
  <c r="V160" i="6"/>
  <c r="U160" i="6"/>
  <c r="T160" i="6"/>
  <c r="S160" i="6"/>
  <c r="R160" i="6"/>
  <c r="Q160" i="6"/>
  <c r="P160" i="6"/>
  <c r="O160" i="6"/>
  <c r="N160" i="6"/>
  <c r="M160" i="6"/>
  <c r="L160" i="6"/>
  <c r="K160" i="6"/>
  <c r="K168" i="6" s="1"/>
  <c r="J160" i="6"/>
  <c r="I160" i="6"/>
  <c r="H160" i="6"/>
  <c r="G160" i="6"/>
  <c r="F160" i="6"/>
  <c r="E160" i="6"/>
  <c r="D160" i="6"/>
  <c r="C160" i="6"/>
  <c r="AC202" i="6"/>
  <c r="AB202" i="6"/>
  <c r="AA202" i="6"/>
  <c r="AC201" i="6"/>
  <c r="AB201" i="6"/>
  <c r="AA201" i="6"/>
  <c r="AC200" i="6"/>
  <c r="AB200" i="6"/>
  <c r="AA200" i="6"/>
  <c r="AC199" i="6"/>
  <c r="AB199" i="6"/>
  <c r="AA199" i="6"/>
  <c r="AC198" i="6"/>
  <c r="AB198" i="6"/>
  <c r="AA198" i="6"/>
  <c r="AC197" i="6"/>
  <c r="AB197" i="6"/>
  <c r="AA197" i="6"/>
  <c r="AC196" i="6"/>
  <c r="AB196" i="6"/>
  <c r="AA196" i="6"/>
  <c r="AC195" i="6"/>
  <c r="AB195" i="6"/>
  <c r="AA195" i="6"/>
  <c r="AC194" i="6"/>
  <c r="AB194" i="6"/>
  <c r="AA194" i="6"/>
  <c r="AC193" i="6"/>
  <c r="AB193" i="6"/>
  <c r="AA193" i="6"/>
  <c r="AC192" i="6"/>
  <c r="AB192" i="6"/>
  <c r="AA192" i="6"/>
  <c r="AC186" i="6"/>
  <c r="AB186" i="6"/>
  <c r="AA186" i="6"/>
  <c r="AB185" i="6"/>
  <c r="AA185" i="6"/>
  <c r="AC184" i="6"/>
  <c r="AB184" i="6"/>
  <c r="AA184" i="6"/>
  <c r="AB183" i="6"/>
  <c r="AA183" i="6"/>
  <c r="AC182" i="6"/>
  <c r="AB182" i="6"/>
  <c r="AA182" i="6"/>
  <c r="AC181" i="6"/>
  <c r="AB181" i="6"/>
  <c r="AA181" i="6"/>
  <c r="AC180" i="6"/>
  <c r="AB180" i="6"/>
  <c r="AA180" i="6"/>
  <c r="AC179" i="6"/>
  <c r="AB179" i="6"/>
  <c r="AA179" i="6"/>
  <c r="AC178" i="6"/>
  <c r="AB178" i="6"/>
  <c r="AA178" i="6"/>
  <c r="AC176" i="6"/>
  <c r="AB176" i="6"/>
  <c r="AA176" i="6"/>
  <c r="AC174" i="6"/>
  <c r="AC173" i="6"/>
  <c r="AB173" i="6"/>
  <c r="AA173" i="6"/>
  <c r="AC172" i="6"/>
  <c r="AB172" i="6"/>
  <c r="AA172" i="6"/>
  <c r="AC171" i="6"/>
  <c r="AB171" i="6"/>
  <c r="AA171" i="6"/>
  <c r="AC163" i="6"/>
  <c r="AB163" i="6"/>
  <c r="AA163" i="6"/>
  <c r="AC162" i="6"/>
  <c r="AB162" i="6"/>
  <c r="AA162" i="6"/>
  <c r="AC154" i="6"/>
  <c r="AB154" i="6"/>
  <c r="AA154" i="6"/>
  <c r="AC153" i="6"/>
  <c r="AB153" i="6"/>
  <c r="AA153" i="6"/>
  <c r="AC152" i="6"/>
  <c r="AB152" i="6"/>
  <c r="AA152" i="6"/>
  <c r="AC151" i="6"/>
  <c r="AB151" i="6"/>
  <c r="AA151" i="6"/>
  <c r="AC148" i="6"/>
  <c r="AB148" i="6"/>
  <c r="AA148" i="6"/>
  <c r="AC147" i="6"/>
  <c r="AB147" i="6"/>
  <c r="AA147" i="6"/>
  <c r="AC146" i="6"/>
  <c r="AB146" i="6"/>
  <c r="AA146" i="6"/>
  <c r="AC145" i="6"/>
  <c r="AB145" i="6"/>
  <c r="AA145" i="6"/>
  <c r="AC144" i="6"/>
  <c r="AB144" i="6"/>
  <c r="AA144" i="6"/>
  <c r="AC143" i="6"/>
  <c r="AB143" i="6"/>
  <c r="AA143" i="6"/>
  <c r="AC138" i="6"/>
  <c r="AB138" i="6"/>
  <c r="AA138" i="6"/>
  <c r="Z136" i="6"/>
  <c r="W136" i="6"/>
  <c r="Q136" i="6"/>
  <c r="N136" i="6"/>
  <c r="K136" i="6"/>
  <c r="H136" i="6"/>
  <c r="E136" i="6"/>
  <c r="T136" i="6"/>
  <c r="AB136" i="6"/>
  <c r="AA136" i="6"/>
  <c r="AB134" i="6"/>
  <c r="AA134" i="6"/>
  <c r="AB131" i="6"/>
  <c r="AA131" i="6"/>
  <c r="AB130" i="6"/>
  <c r="AA130" i="6"/>
  <c r="AC129" i="6"/>
  <c r="AB129" i="6"/>
  <c r="AA129" i="6"/>
  <c r="AC127" i="6"/>
  <c r="AB127" i="6"/>
  <c r="AA127" i="6"/>
  <c r="AC126" i="6"/>
  <c r="AB126" i="6"/>
  <c r="AA126" i="6"/>
  <c r="AC124" i="6"/>
  <c r="AB124" i="6"/>
  <c r="AA124" i="6"/>
  <c r="AB122" i="6"/>
  <c r="AC121" i="6"/>
  <c r="AB121" i="6"/>
  <c r="AA121" i="6"/>
  <c r="AB120" i="6"/>
  <c r="AA120" i="6"/>
  <c r="AC119" i="6"/>
  <c r="AB119" i="6"/>
  <c r="AA119" i="6"/>
  <c r="AB118" i="6"/>
  <c r="AA118" i="6"/>
  <c r="AC117" i="6"/>
  <c r="AB117" i="6"/>
  <c r="AA117" i="6"/>
  <c r="AC116" i="6"/>
  <c r="AB116" i="6"/>
  <c r="AA116" i="6"/>
  <c r="AB115" i="6"/>
  <c r="AA115" i="6"/>
  <c r="AC114" i="6"/>
  <c r="AB114" i="6"/>
  <c r="AA114" i="6"/>
  <c r="AC113" i="6"/>
  <c r="AB113" i="6"/>
  <c r="AA113" i="6"/>
  <c r="AB111" i="6"/>
  <c r="AB110" i="6"/>
  <c r="AA110" i="6"/>
  <c r="AC109" i="6"/>
  <c r="AB109" i="6"/>
  <c r="AA109" i="6"/>
  <c r="AC108" i="6"/>
  <c r="AB108" i="6"/>
  <c r="AA108" i="6"/>
  <c r="AB106" i="6"/>
  <c r="AC105" i="6"/>
  <c r="AB105" i="6"/>
  <c r="AA105" i="6"/>
  <c r="AC104" i="6"/>
  <c r="AB104" i="6"/>
  <c r="AA104" i="6"/>
  <c r="AC103" i="6"/>
  <c r="AB103" i="6"/>
  <c r="AA103" i="6"/>
  <c r="AC102" i="6"/>
  <c r="AB102" i="6"/>
  <c r="AA102" i="6"/>
  <c r="AC101" i="6"/>
  <c r="AB101" i="6"/>
  <c r="AA101" i="6"/>
  <c r="AB98" i="6"/>
  <c r="AA98" i="6"/>
  <c r="AC97" i="6"/>
  <c r="AB97" i="6"/>
  <c r="AA97" i="6"/>
  <c r="AB96" i="6"/>
  <c r="AA96" i="6"/>
  <c r="AC95" i="6"/>
  <c r="AB95" i="6"/>
  <c r="AA95" i="6"/>
  <c r="AC94" i="6"/>
  <c r="AB94" i="6"/>
  <c r="AA94" i="6"/>
  <c r="AC93" i="6"/>
  <c r="AB93" i="6"/>
  <c r="AA93" i="6"/>
  <c r="AB91" i="6"/>
  <c r="AA91" i="6"/>
  <c r="AC86" i="6"/>
  <c r="AB86" i="6"/>
  <c r="AA86" i="6"/>
  <c r="AC84" i="6"/>
  <c r="AB84" i="6"/>
  <c r="AA84" i="6"/>
  <c r="AB82" i="6"/>
  <c r="AA82" i="6"/>
  <c r="AB81" i="6"/>
  <c r="AA81" i="6"/>
  <c r="AC80" i="6"/>
  <c r="AB80" i="6"/>
  <c r="AA80" i="6"/>
  <c r="AC79" i="6"/>
  <c r="AB79" i="6"/>
  <c r="AA79" i="6"/>
  <c r="AC78" i="6"/>
  <c r="AB78" i="6"/>
  <c r="AA78" i="6"/>
  <c r="AC77" i="6"/>
  <c r="AB77" i="6"/>
  <c r="AA77" i="6"/>
  <c r="AC76" i="6"/>
  <c r="AB76" i="6"/>
  <c r="AA76" i="6"/>
  <c r="AC75" i="6"/>
  <c r="AB75" i="6"/>
  <c r="AA75" i="6"/>
  <c r="AC74" i="6"/>
  <c r="AB74" i="6"/>
  <c r="AA74" i="6"/>
  <c r="AC73" i="6"/>
  <c r="AB73" i="6"/>
  <c r="AA73" i="6"/>
  <c r="AC71" i="6"/>
  <c r="AB71" i="6"/>
  <c r="AA71" i="6"/>
  <c r="AC69" i="6"/>
  <c r="AB69" i="6"/>
  <c r="AA69" i="6"/>
  <c r="AC67" i="6"/>
  <c r="AB67" i="6"/>
  <c r="AA67" i="6"/>
  <c r="AC54" i="6"/>
  <c r="AB54" i="6"/>
  <c r="AA54" i="6"/>
  <c r="AC53" i="6"/>
  <c r="AB53" i="6"/>
  <c r="AA53" i="6"/>
  <c r="AC29" i="6"/>
  <c r="AB29" i="6"/>
  <c r="AA29" i="6"/>
  <c r="AC28" i="6"/>
  <c r="AB28" i="6"/>
  <c r="AA28" i="6"/>
  <c r="AC27" i="6"/>
  <c r="AB27" i="6"/>
  <c r="AA27" i="6"/>
  <c r="AC26" i="6"/>
  <c r="AB26" i="6"/>
  <c r="AA26" i="6"/>
  <c r="AC25" i="6"/>
  <c r="AB25" i="6"/>
  <c r="AA25" i="6"/>
  <c r="AC12" i="6"/>
  <c r="AB12" i="6"/>
  <c r="AA12" i="6"/>
  <c r="AC11" i="6"/>
  <c r="AB11" i="6"/>
  <c r="AA11" i="6"/>
  <c r="AC7" i="6"/>
  <c r="AB7" i="6"/>
  <c r="AA7" i="6"/>
  <c r="AC6" i="6"/>
  <c r="AB6" i="6"/>
  <c r="AA6" i="6"/>
  <c r="AB4" i="4"/>
  <c r="AC4" i="4"/>
  <c r="AA5" i="4"/>
  <c r="AC5" i="4" s="1"/>
  <c r="AB5" i="4"/>
  <c r="AA6" i="4"/>
  <c r="AC6" i="4" s="1"/>
  <c r="AB6" i="4"/>
  <c r="AA8" i="4"/>
  <c r="AC8" i="4" s="1"/>
  <c r="AB8" i="4"/>
  <c r="AA9" i="4"/>
  <c r="AB9" i="4"/>
  <c r="AA11" i="4"/>
  <c r="AB11" i="4"/>
  <c r="AC11" i="4" s="1"/>
  <c r="AA12" i="4"/>
  <c r="AB12" i="4"/>
  <c r="AC12" i="4"/>
  <c r="AA13" i="4"/>
  <c r="AC13" i="4" s="1"/>
  <c r="AB13" i="4"/>
  <c r="AA14" i="4"/>
  <c r="AC14" i="4" s="1"/>
  <c r="AB14" i="4"/>
  <c r="AA15" i="4"/>
  <c r="AB15" i="4"/>
  <c r="AC15" i="4" s="1"/>
  <c r="AA16" i="4"/>
  <c r="AB16" i="4"/>
  <c r="AC16" i="4"/>
  <c r="AA17" i="4"/>
  <c r="AC17" i="4" s="1"/>
  <c r="AB17" i="4"/>
  <c r="AA18" i="4"/>
  <c r="AB18" i="4"/>
  <c r="AA19" i="4"/>
  <c r="AB19" i="4"/>
  <c r="AC19" i="4" s="1"/>
  <c r="AA20" i="4"/>
  <c r="AB20" i="4"/>
  <c r="AC20" i="4"/>
  <c r="AA21" i="4"/>
  <c r="AC21" i="4" s="1"/>
  <c r="AB21" i="4"/>
  <c r="AB23" i="4"/>
  <c r="AC23" i="4"/>
  <c r="AB26" i="4"/>
  <c r="AC26" i="4"/>
  <c r="AB27" i="4"/>
  <c r="AC27" i="4"/>
  <c r="AB28" i="4"/>
  <c r="AC28" i="4"/>
  <c r="AB29" i="4"/>
  <c r="AC29" i="4"/>
  <c r="AB30" i="4"/>
  <c r="AC30" i="4"/>
  <c r="AB31" i="4"/>
  <c r="AC31" i="4"/>
  <c r="AB32" i="4"/>
  <c r="AC32" i="4"/>
  <c r="AA34" i="4"/>
  <c r="AB34" i="4"/>
  <c r="AC34" i="4"/>
  <c r="AC36" i="4" s="1"/>
  <c r="AA35" i="4"/>
  <c r="AC35" i="4" s="1"/>
  <c r="AB35" i="4"/>
  <c r="AA37" i="4"/>
  <c r="AC37" i="4" s="1"/>
  <c r="AB37" i="4"/>
  <c r="AA38" i="4"/>
  <c r="AC38" i="4" s="1"/>
  <c r="AB38" i="4"/>
  <c r="AA39" i="4"/>
  <c r="AB39" i="4"/>
  <c r="AC39" i="4" s="1"/>
  <c r="AA40" i="4"/>
  <c r="AB40" i="4"/>
  <c r="AC40" i="4"/>
  <c r="AA41" i="4"/>
  <c r="AC41" i="4" s="1"/>
  <c r="AB41" i="4"/>
  <c r="AA42" i="4"/>
  <c r="AB42" i="4"/>
  <c r="AA44" i="4"/>
  <c r="AC44" i="4" s="1"/>
  <c r="AB44" i="4"/>
  <c r="AA45" i="4"/>
  <c r="AB45" i="4"/>
  <c r="AC45" i="4" s="1"/>
  <c r="AA46" i="4"/>
  <c r="AB46" i="4"/>
  <c r="AC46" i="4"/>
  <c r="AA48" i="4"/>
  <c r="AB48" i="4"/>
  <c r="AC48" i="4"/>
  <c r="AA49" i="4"/>
  <c r="AC49" i="4" s="1"/>
  <c r="AB49" i="4"/>
  <c r="AA50" i="4"/>
  <c r="AB50" i="4"/>
  <c r="AA51" i="4"/>
  <c r="AB51" i="4"/>
  <c r="AA52" i="4"/>
  <c r="AB52" i="4"/>
  <c r="AC52" i="4"/>
  <c r="AA53" i="4"/>
  <c r="AC53" i="4" s="1"/>
  <c r="AB53" i="4"/>
  <c r="AA54" i="4"/>
  <c r="AC54" i="4" s="1"/>
  <c r="AB54" i="4"/>
  <c r="AA55" i="4"/>
  <c r="AB55" i="4"/>
  <c r="AC55" i="4" s="1"/>
  <c r="AA56" i="4"/>
  <c r="AB56" i="4"/>
  <c r="AC56" i="4"/>
  <c r="AA57" i="4"/>
  <c r="AC57" i="4" s="1"/>
  <c r="AB57" i="4"/>
  <c r="AA58" i="4"/>
  <c r="AC58" i="4" s="1"/>
  <c r="AB58" i="4"/>
  <c r="AA59" i="4"/>
  <c r="AB59" i="4"/>
  <c r="AC59" i="4" s="1"/>
  <c r="AA60" i="4"/>
  <c r="AB60" i="4"/>
  <c r="AC60" i="4"/>
  <c r="C67" i="4"/>
  <c r="C72" i="4"/>
  <c r="C79" i="4"/>
  <c r="C90" i="4"/>
  <c r="C94" i="4"/>
  <c r="F67" i="4"/>
  <c r="F72" i="4"/>
  <c r="F79" i="4"/>
  <c r="F90" i="4"/>
  <c r="F94" i="4"/>
  <c r="I67" i="4"/>
  <c r="I97" i="4" s="1"/>
  <c r="I72" i="4"/>
  <c r="I79" i="4"/>
  <c r="I90" i="4"/>
  <c r="I94" i="4"/>
  <c r="L67" i="4"/>
  <c r="L72" i="4"/>
  <c r="L79" i="4"/>
  <c r="L90" i="4"/>
  <c r="L94" i="4"/>
  <c r="O67" i="4"/>
  <c r="O72" i="4"/>
  <c r="O79" i="4"/>
  <c r="O90" i="4"/>
  <c r="O94" i="4"/>
  <c r="R67" i="4"/>
  <c r="R72" i="4"/>
  <c r="R79" i="4"/>
  <c r="R90" i="4"/>
  <c r="R94" i="4"/>
  <c r="U67" i="4"/>
  <c r="U97" i="4" s="1"/>
  <c r="U72" i="4"/>
  <c r="U79" i="4"/>
  <c r="U90" i="4"/>
  <c r="U94" i="4"/>
  <c r="X67" i="4"/>
  <c r="X72" i="4"/>
  <c r="X79" i="4"/>
  <c r="X90" i="4"/>
  <c r="X94" i="4"/>
  <c r="D67" i="4"/>
  <c r="D72" i="4"/>
  <c r="D79" i="4"/>
  <c r="D90" i="4"/>
  <c r="D94" i="4"/>
  <c r="D97" i="4"/>
  <c r="G67" i="4"/>
  <c r="G72" i="4"/>
  <c r="G79" i="4"/>
  <c r="G90" i="4"/>
  <c r="G97" i="4" s="1"/>
  <c r="G94" i="4"/>
  <c r="J67" i="4"/>
  <c r="J72" i="4"/>
  <c r="J79" i="4"/>
  <c r="J90" i="4"/>
  <c r="J94" i="4"/>
  <c r="J97" i="4"/>
  <c r="M67" i="4"/>
  <c r="M72" i="4"/>
  <c r="M79" i="4"/>
  <c r="M90" i="4"/>
  <c r="M97" i="4" s="1"/>
  <c r="M94" i="4"/>
  <c r="P67" i="4"/>
  <c r="P72" i="4"/>
  <c r="P79" i="4"/>
  <c r="P90" i="4"/>
  <c r="P94" i="4"/>
  <c r="P97" i="4"/>
  <c r="S67" i="4"/>
  <c r="S72" i="4"/>
  <c r="S79" i="4"/>
  <c r="S90" i="4"/>
  <c r="S97" i="4" s="1"/>
  <c r="S94" i="4"/>
  <c r="V67" i="4"/>
  <c r="V72" i="4"/>
  <c r="V79" i="4"/>
  <c r="V90" i="4"/>
  <c r="V94" i="4"/>
  <c r="V97" i="4"/>
  <c r="Y67" i="4"/>
  <c r="Y72" i="4"/>
  <c r="Y79" i="4"/>
  <c r="Y90" i="4"/>
  <c r="Y97" i="4" s="1"/>
  <c r="Y94" i="4"/>
  <c r="AA98" i="4"/>
  <c r="AB98" i="4"/>
  <c r="AC98" i="4" s="1"/>
  <c r="AA99" i="4"/>
  <c r="AC99" i="4" s="1"/>
  <c r="AB99" i="4"/>
  <c r="AA100" i="4"/>
  <c r="AB100" i="4"/>
  <c r="AB101" i="4" s="1"/>
  <c r="AA102" i="4"/>
  <c r="AB102" i="4"/>
  <c r="AB104" i="4" s="1"/>
  <c r="AA103" i="4"/>
  <c r="AB103" i="4"/>
  <c r="AC103" i="4"/>
  <c r="AA105" i="4"/>
  <c r="AB105" i="4"/>
  <c r="AC105" i="4"/>
  <c r="AA106" i="4"/>
  <c r="AB106" i="4"/>
  <c r="AC106" i="4" s="1"/>
  <c r="AA107" i="4"/>
  <c r="AC107" i="4" s="1"/>
  <c r="AB107" i="4"/>
  <c r="AA108" i="4"/>
  <c r="AB108" i="4"/>
  <c r="AB111" i="4" s="1"/>
  <c r="AA109" i="4"/>
  <c r="AB109" i="4"/>
  <c r="AC109" i="4"/>
  <c r="AA110" i="4"/>
  <c r="AB110" i="4"/>
  <c r="AC110" i="4" s="1"/>
  <c r="AA112" i="4"/>
  <c r="AB112" i="4"/>
  <c r="AC112" i="4" s="1"/>
  <c r="AA113" i="4"/>
  <c r="AB113" i="4"/>
  <c r="AA114" i="4"/>
  <c r="AB114" i="4"/>
  <c r="AB115" i="4" s="1"/>
  <c r="AA116" i="4"/>
  <c r="AB116" i="4"/>
  <c r="AA117" i="4"/>
  <c r="AB117" i="4"/>
  <c r="AC117" i="4"/>
  <c r="AA119" i="4"/>
  <c r="AB119" i="4"/>
  <c r="AC119" i="4"/>
  <c r="AA120" i="4"/>
  <c r="AB120" i="4"/>
  <c r="AC120" i="4" s="1"/>
  <c r="AA121" i="4"/>
  <c r="AB121" i="4"/>
  <c r="AA122" i="4"/>
  <c r="AB122" i="4"/>
  <c r="AA123" i="4"/>
  <c r="AB123" i="4"/>
  <c r="AC123" i="4"/>
  <c r="AA124" i="4"/>
  <c r="AC124" i="4" s="1"/>
  <c r="AB124" i="4"/>
  <c r="AA126" i="4"/>
  <c r="AC126" i="4" s="1"/>
  <c r="AB126" i="4"/>
  <c r="AA127" i="4"/>
  <c r="AC127" i="4" s="1"/>
  <c r="AB127" i="4"/>
  <c r="AA129" i="4"/>
  <c r="AC129" i="4" s="1"/>
  <c r="AB129" i="4"/>
  <c r="AA130" i="4"/>
  <c r="AB130" i="4"/>
  <c r="AA131" i="4"/>
  <c r="AB131" i="4"/>
  <c r="AC131" i="4"/>
  <c r="AA132" i="4"/>
  <c r="AC132" i="4" s="1"/>
  <c r="AB132" i="4"/>
  <c r="AA133" i="4"/>
  <c r="AC133" i="4" s="1"/>
  <c r="AB133" i="4"/>
  <c r="AA134" i="4"/>
  <c r="AB134" i="4"/>
  <c r="AC134" i="4" s="1"/>
  <c r="AA135" i="4"/>
  <c r="AB135" i="4"/>
  <c r="AC135" i="4"/>
  <c r="AA136" i="4"/>
  <c r="AC136" i="4" s="1"/>
  <c r="AB136" i="4"/>
  <c r="AA137" i="4"/>
  <c r="AB137" i="4"/>
  <c r="AC137" i="4"/>
  <c r="AA138" i="4"/>
  <c r="AB138" i="4"/>
  <c r="AC138" i="4" s="1"/>
  <c r="AA139" i="4"/>
  <c r="AC139" i="4" s="1"/>
  <c r="AB139" i="4"/>
  <c r="AA140" i="4"/>
  <c r="AC140" i="4" s="1"/>
  <c r="AB140" i="4"/>
  <c r="AA141" i="4"/>
  <c r="AB141" i="4"/>
  <c r="AC141" i="4"/>
  <c r="AA142" i="4"/>
  <c r="AB142" i="4"/>
  <c r="AC142" i="4" s="1"/>
  <c r="AA144" i="4"/>
  <c r="AC144" i="4" s="1"/>
  <c r="AC145" i="4" s="1"/>
  <c r="AB144" i="4"/>
  <c r="AB7" i="4"/>
  <c r="AB22" i="4"/>
  <c r="AB33" i="4"/>
  <c r="AB36" i="4"/>
  <c r="AB43" i="4"/>
  <c r="AB145" i="4"/>
  <c r="AA10" i="4"/>
  <c r="AA36" i="4"/>
  <c r="AA101" i="4"/>
  <c r="AA104" i="4"/>
  <c r="AA145" i="4"/>
  <c r="Z7" i="4"/>
  <c r="Z10" i="4"/>
  <c r="Z22" i="4"/>
  <c r="Z33" i="4"/>
  <c r="Z36" i="4"/>
  <c r="Z43" i="4"/>
  <c r="Z61" i="4"/>
  <c r="Z67" i="4"/>
  <c r="Z72" i="4"/>
  <c r="Z79" i="4"/>
  <c r="Z90" i="4"/>
  <c r="Z94" i="4"/>
  <c r="Z97" i="4"/>
  <c r="Z101" i="4"/>
  <c r="Z104" i="4"/>
  <c r="Z111" i="4"/>
  <c r="Z115" i="4"/>
  <c r="Z125" i="4"/>
  <c r="Z128" i="4" s="1"/>
  <c r="Z143" i="4"/>
  <c r="Z145" i="4"/>
  <c r="Y7" i="4"/>
  <c r="Y47" i="4" s="1"/>
  <c r="Y10" i="4"/>
  <c r="Y22" i="4"/>
  <c r="Y33" i="4"/>
  <c r="Y36" i="4"/>
  <c r="Y43" i="4"/>
  <c r="Y61" i="4"/>
  <c r="Y101" i="4"/>
  <c r="Y104" i="4"/>
  <c r="Y111" i="4"/>
  <c r="Y115" i="4"/>
  <c r="Y125" i="4"/>
  <c r="Y128" i="4" s="1"/>
  <c r="Y143" i="4"/>
  <c r="Y145" i="4"/>
  <c r="X7" i="4"/>
  <c r="X10" i="4"/>
  <c r="X22" i="4"/>
  <c r="X33" i="4"/>
  <c r="X36" i="4"/>
  <c r="X43" i="4"/>
  <c r="X61" i="4"/>
  <c r="X101" i="4"/>
  <c r="X104" i="4"/>
  <c r="X118" i="4" s="1"/>
  <c r="X111" i="4"/>
  <c r="X115" i="4"/>
  <c r="X125" i="4"/>
  <c r="X128" i="4" s="1"/>
  <c r="X143" i="4"/>
  <c r="X145" i="4"/>
  <c r="W7" i="4"/>
  <c r="W47" i="4" s="1"/>
  <c r="W10" i="4"/>
  <c r="W22" i="4"/>
  <c r="W33" i="4"/>
  <c r="W36" i="4"/>
  <c r="W43" i="4"/>
  <c r="W61" i="4"/>
  <c r="W67" i="4"/>
  <c r="W72" i="4"/>
  <c r="W79" i="4"/>
  <c r="W90" i="4"/>
  <c r="W94" i="4"/>
  <c r="W97" i="4"/>
  <c r="W101" i="4"/>
  <c r="W104" i="4"/>
  <c r="W111" i="4"/>
  <c r="W115" i="4"/>
  <c r="W125" i="4"/>
  <c r="W128" i="4" s="1"/>
  <c r="W143" i="4"/>
  <c r="W145" i="4"/>
  <c r="V7" i="4"/>
  <c r="V10" i="4"/>
  <c r="V22" i="4"/>
  <c r="V33" i="4"/>
  <c r="V36" i="4"/>
  <c r="V43" i="4"/>
  <c r="V61" i="4"/>
  <c r="V101" i="4"/>
  <c r="V104" i="4"/>
  <c r="V118" i="4" s="1"/>
  <c r="V111" i="4"/>
  <c r="V115" i="4"/>
  <c r="V125" i="4"/>
  <c r="V128" i="4" s="1"/>
  <c r="V143" i="4"/>
  <c r="V145" i="4"/>
  <c r="U7" i="4"/>
  <c r="U10" i="4"/>
  <c r="U22" i="4"/>
  <c r="U33" i="4"/>
  <c r="U36" i="4"/>
  <c r="U43" i="4"/>
  <c r="U61" i="4"/>
  <c r="U101" i="4"/>
  <c r="U104" i="4"/>
  <c r="U118" i="4" s="1"/>
  <c r="U111" i="4"/>
  <c r="U115" i="4"/>
  <c r="U125" i="4"/>
  <c r="U128" i="4" s="1"/>
  <c r="U143" i="4"/>
  <c r="U145" i="4"/>
  <c r="T7" i="4"/>
  <c r="T10" i="4"/>
  <c r="T22" i="4"/>
  <c r="T33" i="4"/>
  <c r="T36" i="4"/>
  <c r="T43" i="4"/>
  <c r="T61" i="4"/>
  <c r="T67" i="4"/>
  <c r="T72" i="4"/>
  <c r="T79" i="4"/>
  <c r="T90" i="4"/>
  <c r="T97" i="4" s="1"/>
  <c r="T94" i="4"/>
  <c r="T101" i="4"/>
  <c r="T104" i="4"/>
  <c r="T118" i="4" s="1"/>
  <c r="T111" i="4"/>
  <c r="T115" i="4"/>
  <c r="T125" i="4"/>
  <c r="T128" i="4" s="1"/>
  <c r="T143" i="4"/>
  <c r="T145" i="4"/>
  <c r="S7" i="4"/>
  <c r="S47" i="4" s="1"/>
  <c r="S146" i="4" s="1"/>
  <c r="S10" i="4"/>
  <c r="S22" i="4"/>
  <c r="S33" i="4"/>
  <c r="S36" i="4"/>
  <c r="S43" i="4"/>
  <c r="S61" i="4"/>
  <c r="S101" i="4"/>
  <c r="S104" i="4"/>
  <c r="S118" i="4" s="1"/>
  <c r="S111" i="4"/>
  <c r="S115" i="4"/>
  <c r="S125" i="4"/>
  <c r="S128" i="4" s="1"/>
  <c r="S143" i="4"/>
  <c r="S145" i="4"/>
  <c r="R7" i="4"/>
  <c r="R10" i="4"/>
  <c r="R47" i="4" s="1"/>
  <c r="R22" i="4"/>
  <c r="R33" i="4"/>
  <c r="R36" i="4"/>
  <c r="R43" i="4"/>
  <c r="R61" i="4"/>
  <c r="R101" i="4"/>
  <c r="R104" i="4"/>
  <c r="R111" i="4"/>
  <c r="R115" i="4"/>
  <c r="R125" i="4"/>
  <c r="R128" i="4" s="1"/>
  <c r="R143" i="4"/>
  <c r="R145" i="4"/>
  <c r="Q7" i="4"/>
  <c r="Q47" i="4" s="1"/>
  <c r="Q10" i="4"/>
  <c r="Q22" i="4"/>
  <c r="Q33" i="4"/>
  <c r="Q36" i="4"/>
  <c r="Q43" i="4"/>
  <c r="Q61" i="4"/>
  <c r="Q67" i="4"/>
  <c r="Q72" i="4"/>
  <c r="Q79" i="4"/>
  <c r="Q90" i="4"/>
  <c r="Q97" i="4" s="1"/>
  <c r="Q94" i="4"/>
  <c r="Q101" i="4"/>
  <c r="Q104" i="4"/>
  <c r="Q118" i="4" s="1"/>
  <c r="Q111" i="4"/>
  <c r="Q115" i="4"/>
  <c r="Q125" i="4"/>
  <c r="Q128" i="4" s="1"/>
  <c r="Q143" i="4"/>
  <c r="Q145" i="4"/>
  <c r="P7" i="4"/>
  <c r="P10" i="4"/>
  <c r="P22" i="4"/>
  <c r="P33" i="4"/>
  <c r="P36" i="4"/>
  <c r="P43" i="4"/>
  <c r="P61" i="4"/>
  <c r="P101" i="4"/>
  <c r="P104" i="4"/>
  <c r="P111" i="4"/>
  <c r="P115" i="4"/>
  <c r="P125" i="4"/>
  <c r="P128" i="4" s="1"/>
  <c r="P143" i="4"/>
  <c r="P145" i="4"/>
  <c r="O7" i="4"/>
  <c r="O10" i="4"/>
  <c r="O22" i="4"/>
  <c r="O33" i="4"/>
  <c r="O36" i="4"/>
  <c r="O43" i="4"/>
  <c r="O61" i="4"/>
  <c r="O101" i="4"/>
  <c r="O104" i="4"/>
  <c r="O111" i="4"/>
  <c r="O115" i="4"/>
  <c r="O125" i="4"/>
  <c r="O128" i="4" s="1"/>
  <c r="O143" i="4"/>
  <c r="O145" i="4"/>
  <c r="N7" i="4"/>
  <c r="N10" i="4"/>
  <c r="N22" i="4"/>
  <c r="N33" i="4"/>
  <c r="N36" i="4"/>
  <c r="N43" i="4"/>
  <c r="N61" i="4"/>
  <c r="N67" i="4"/>
  <c r="N72" i="4"/>
  <c r="N79" i="4"/>
  <c r="N90" i="4"/>
  <c r="N94" i="4"/>
  <c r="N97" i="4"/>
  <c r="N101" i="4"/>
  <c r="N104" i="4"/>
  <c r="N111" i="4"/>
  <c r="N115" i="4"/>
  <c r="N125" i="4"/>
  <c r="N128" i="4" s="1"/>
  <c r="N143" i="4"/>
  <c r="N145" i="4"/>
  <c r="M7" i="4"/>
  <c r="M47" i="4" s="1"/>
  <c r="M10" i="4"/>
  <c r="M22" i="4"/>
  <c r="M33" i="4"/>
  <c r="M36" i="4"/>
  <c r="M43" i="4"/>
  <c r="M61" i="4"/>
  <c r="M101" i="4"/>
  <c r="M104" i="4"/>
  <c r="M111" i="4"/>
  <c r="M115" i="4"/>
  <c r="M125" i="4"/>
  <c r="M128" i="4" s="1"/>
  <c r="M143" i="4"/>
  <c r="M145" i="4"/>
  <c r="L7" i="4"/>
  <c r="L10" i="4"/>
  <c r="L22" i="4"/>
  <c r="L33" i="4"/>
  <c r="L36" i="4"/>
  <c r="L43" i="4"/>
  <c r="L61" i="4"/>
  <c r="L101" i="4"/>
  <c r="L104" i="4"/>
  <c r="L118" i="4" s="1"/>
  <c r="L111" i="4"/>
  <c r="L115" i="4"/>
  <c r="L125" i="4"/>
  <c r="L128" i="4" s="1"/>
  <c r="L143" i="4"/>
  <c r="L145" i="4"/>
  <c r="K7" i="4"/>
  <c r="K47" i="4" s="1"/>
  <c r="K10" i="4"/>
  <c r="K22" i="4"/>
  <c r="K33" i="4"/>
  <c r="K36" i="4"/>
  <c r="K43" i="4"/>
  <c r="K61" i="4"/>
  <c r="K67" i="4"/>
  <c r="K72" i="4"/>
  <c r="K79" i="4"/>
  <c r="K90" i="4"/>
  <c r="K94" i="4"/>
  <c r="K97" i="4"/>
  <c r="K101" i="4"/>
  <c r="K104" i="4"/>
  <c r="K111" i="4"/>
  <c r="K115" i="4"/>
  <c r="K125" i="4"/>
  <c r="K128" i="4" s="1"/>
  <c r="K143" i="4"/>
  <c r="K145" i="4"/>
  <c r="J7" i="4"/>
  <c r="J10" i="4"/>
  <c r="J22" i="4"/>
  <c r="J33" i="4"/>
  <c r="J36" i="4"/>
  <c r="J43" i="4"/>
  <c r="J61" i="4"/>
  <c r="J101" i="4"/>
  <c r="J104" i="4"/>
  <c r="J118" i="4" s="1"/>
  <c r="J111" i="4"/>
  <c r="J115" i="4"/>
  <c r="J125" i="4"/>
  <c r="J128" i="4" s="1"/>
  <c r="J143" i="4"/>
  <c r="J145" i="4"/>
  <c r="I7" i="4"/>
  <c r="I10" i="4"/>
  <c r="I22" i="4"/>
  <c r="I33" i="4"/>
  <c r="I36" i="4"/>
  <c r="I43" i="4"/>
  <c r="I61" i="4"/>
  <c r="I101" i="4"/>
  <c r="I104" i="4"/>
  <c r="I118" i="4" s="1"/>
  <c r="I111" i="4"/>
  <c r="I115" i="4"/>
  <c r="I125" i="4"/>
  <c r="I128" i="4" s="1"/>
  <c r="I143" i="4"/>
  <c r="I145" i="4"/>
  <c r="H7" i="4"/>
  <c r="H10" i="4"/>
  <c r="H22" i="4"/>
  <c r="H33" i="4"/>
  <c r="H36" i="4"/>
  <c r="H43" i="4"/>
  <c r="H61" i="4"/>
  <c r="H67" i="4"/>
  <c r="H72" i="4"/>
  <c r="H79" i="4"/>
  <c r="H90" i="4"/>
  <c r="H97" i="4" s="1"/>
  <c r="H94" i="4"/>
  <c r="H101" i="4"/>
  <c r="H104" i="4"/>
  <c r="H118" i="4" s="1"/>
  <c r="H111" i="4"/>
  <c r="H115" i="4"/>
  <c r="H125" i="4"/>
  <c r="H128" i="4" s="1"/>
  <c r="H143" i="4"/>
  <c r="H145" i="4"/>
  <c r="G7" i="4"/>
  <c r="G47" i="4" s="1"/>
  <c r="G146" i="4" s="1"/>
  <c r="G10" i="4"/>
  <c r="G22" i="4"/>
  <c r="G33" i="4"/>
  <c r="G36" i="4"/>
  <c r="G43" i="4"/>
  <c r="G61" i="4"/>
  <c r="G101" i="4"/>
  <c r="G104" i="4"/>
  <c r="G118" i="4" s="1"/>
  <c r="G111" i="4"/>
  <c r="G115" i="4"/>
  <c r="G125" i="4"/>
  <c r="G128" i="4" s="1"/>
  <c r="G143" i="4"/>
  <c r="G145" i="4"/>
  <c r="F7" i="4"/>
  <c r="F10" i="4"/>
  <c r="F47" i="4" s="1"/>
  <c r="F22" i="4"/>
  <c r="F33" i="4"/>
  <c r="F36" i="4"/>
  <c r="F43" i="4"/>
  <c r="F61" i="4"/>
  <c r="F101" i="4"/>
  <c r="F104" i="4"/>
  <c r="F111" i="4"/>
  <c r="F115" i="4"/>
  <c r="F125" i="4"/>
  <c r="F128" i="4" s="1"/>
  <c r="F143" i="4"/>
  <c r="F145" i="4"/>
  <c r="E7" i="4"/>
  <c r="E47" i="4" s="1"/>
  <c r="E10" i="4"/>
  <c r="E22" i="4"/>
  <c r="E33" i="4"/>
  <c r="E36" i="4"/>
  <c r="E43" i="4"/>
  <c r="E61" i="4"/>
  <c r="E67" i="4"/>
  <c r="E72" i="4"/>
  <c r="E79" i="4"/>
  <c r="E90" i="4"/>
  <c r="E97" i="4" s="1"/>
  <c r="E94" i="4"/>
  <c r="E101" i="4"/>
  <c r="E104" i="4"/>
  <c r="E118" i="4" s="1"/>
  <c r="E111" i="4"/>
  <c r="E115" i="4"/>
  <c r="E125" i="4"/>
  <c r="E128" i="4" s="1"/>
  <c r="E143" i="4"/>
  <c r="E145" i="4"/>
  <c r="D7" i="4"/>
  <c r="D10" i="4"/>
  <c r="D22" i="4"/>
  <c r="D33" i="4"/>
  <c r="D36" i="4"/>
  <c r="D43" i="4"/>
  <c r="D61" i="4"/>
  <c r="D101" i="4"/>
  <c r="D104" i="4"/>
  <c r="D111" i="4"/>
  <c r="D115" i="4"/>
  <c r="D125" i="4"/>
  <c r="D128" i="4" s="1"/>
  <c r="D143" i="4"/>
  <c r="D145" i="4"/>
  <c r="C7" i="4"/>
  <c r="C10" i="4"/>
  <c r="C22" i="4"/>
  <c r="C33" i="4"/>
  <c r="C36" i="4"/>
  <c r="C43" i="4"/>
  <c r="C61" i="4"/>
  <c r="C101" i="4"/>
  <c r="C104" i="4"/>
  <c r="C111" i="4"/>
  <c r="C115" i="4"/>
  <c r="C125" i="4"/>
  <c r="C128" i="4" s="1"/>
  <c r="C143" i="4"/>
  <c r="C145" i="4"/>
  <c r="AA96" i="4"/>
  <c r="AB96" i="4"/>
  <c r="AA95" i="4"/>
  <c r="AB95" i="4"/>
  <c r="AC95" i="4"/>
  <c r="AA92" i="4"/>
  <c r="AB92" i="4"/>
  <c r="AC92" i="4" s="1"/>
  <c r="AA93" i="4"/>
  <c r="AA94" i="4" s="1"/>
  <c r="AB93" i="4"/>
  <c r="AB94" i="4"/>
  <c r="AA91" i="4"/>
  <c r="AC91" i="4" s="1"/>
  <c r="AB91" i="4"/>
  <c r="AA80" i="4"/>
  <c r="AB80" i="4"/>
  <c r="AC80" i="4" s="1"/>
  <c r="AA81" i="4"/>
  <c r="AC81" i="4" s="1"/>
  <c r="AB81" i="4"/>
  <c r="AA82" i="4"/>
  <c r="AC82" i="4" s="1"/>
  <c r="AB82" i="4"/>
  <c r="AA83" i="4"/>
  <c r="AB83" i="4"/>
  <c r="AC83" i="4"/>
  <c r="AA84" i="4"/>
  <c r="AB84" i="4"/>
  <c r="AC84" i="4" s="1"/>
  <c r="AA85" i="4"/>
  <c r="AC85" i="4" s="1"/>
  <c r="AB85" i="4"/>
  <c r="AA87" i="4"/>
  <c r="AB87" i="4"/>
  <c r="AA88" i="4"/>
  <c r="AC88" i="4" s="1"/>
  <c r="AB88" i="4"/>
  <c r="AA89" i="4"/>
  <c r="AB89" i="4"/>
  <c r="AC89" i="4"/>
  <c r="AA73" i="4"/>
  <c r="AC73" i="4" s="1"/>
  <c r="AB73" i="4"/>
  <c r="AA74" i="4"/>
  <c r="AB74" i="4"/>
  <c r="AC74" i="4" s="1"/>
  <c r="AA75" i="4"/>
  <c r="AB75" i="4"/>
  <c r="AC75" i="4"/>
  <c r="AA76" i="4"/>
  <c r="AB76" i="4"/>
  <c r="AA77" i="4"/>
  <c r="AB77" i="4"/>
  <c r="AC77" i="4" s="1"/>
  <c r="AA78" i="4"/>
  <c r="AB78" i="4"/>
  <c r="AC78" i="4"/>
  <c r="AA68" i="4"/>
  <c r="AB68" i="4"/>
  <c r="AB72" i="4" s="1"/>
  <c r="AA69" i="4"/>
  <c r="AC69" i="4" s="1"/>
  <c r="AB69" i="4"/>
  <c r="AA70" i="4"/>
  <c r="AB70" i="4"/>
  <c r="AC70" i="4"/>
  <c r="AA71" i="4"/>
  <c r="AB71" i="4"/>
  <c r="AC71" i="4"/>
  <c r="AA62" i="4"/>
  <c r="AC62" i="4" s="1"/>
  <c r="AB62" i="4"/>
  <c r="AA63" i="4"/>
  <c r="AB63" i="4"/>
  <c r="AC63" i="4" s="1"/>
  <c r="AA64" i="4"/>
  <c r="AB64" i="4"/>
  <c r="AC64" i="4"/>
  <c r="AA65" i="4"/>
  <c r="AB65" i="4"/>
  <c r="AA66" i="4"/>
  <c r="AB66" i="4"/>
  <c r="AC66" i="4" s="1"/>
  <c r="AA47" i="3"/>
  <c r="AA58" i="3" s="1"/>
  <c r="AB47" i="3"/>
  <c r="AA48" i="3"/>
  <c r="AB48" i="3"/>
  <c r="AB58" i="3" s="1"/>
  <c r="AA49" i="3"/>
  <c r="AC49" i="3" s="1"/>
  <c r="AB49" i="3"/>
  <c r="AA50" i="3"/>
  <c r="AB50" i="3"/>
  <c r="AC50" i="3"/>
  <c r="AA51" i="3"/>
  <c r="AB51" i="3"/>
  <c r="AC51" i="3"/>
  <c r="AA52" i="3"/>
  <c r="AC52" i="3" s="1"/>
  <c r="AB52" i="3"/>
  <c r="AA53" i="3"/>
  <c r="AC53" i="3" s="1"/>
  <c r="AB53" i="3"/>
  <c r="AA54" i="3"/>
  <c r="AB54" i="3"/>
  <c r="AC54" i="3" s="1"/>
  <c r="AA55" i="3"/>
  <c r="AB55" i="3"/>
  <c r="AC55" i="3"/>
  <c r="AA56" i="3"/>
  <c r="AB56" i="3"/>
  <c r="AA57" i="3"/>
  <c r="AB57" i="3"/>
  <c r="AC57" i="3" s="1"/>
  <c r="C64" i="3"/>
  <c r="C91" i="3" s="1"/>
  <c r="C68" i="3"/>
  <c r="C75" i="3"/>
  <c r="C84" i="3"/>
  <c r="C88" i="3"/>
  <c r="F64" i="3"/>
  <c r="F91" i="3" s="1"/>
  <c r="F68" i="3"/>
  <c r="F75" i="3"/>
  <c r="F84" i="3"/>
  <c r="F88" i="3"/>
  <c r="I64" i="3"/>
  <c r="I68" i="3"/>
  <c r="I75" i="3"/>
  <c r="I84" i="3"/>
  <c r="I88" i="3"/>
  <c r="I91" i="3"/>
  <c r="L64" i="3"/>
  <c r="L68" i="3"/>
  <c r="L75" i="3"/>
  <c r="L84" i="3"/>
  <c r="L88" i="3"/>
  <c r="O64" i="3"/>
  <c r="O91" i="3" s="1"/>
  <c r="O144" i="3" s="1"/>
  <c r="O68" i="3"/>
  <c r="O75" i="3"/>
  <c r="O84" i="3"/>
  <c r="O88" i="3"/>
  <c r="R64" i="3"/>
  <c r="R68" i="3"/>
  <c r="R75" i="3"/>
  <c r="R84" i="3"/>
  <c r="R88" i="3"/>
  <c r="U64" i="3"/>
  <c r="U68" i="3"/>
  <c r="U75" i="3"/>
  <c r="U84" i="3"/>
  <c r="U88" i="3"/>
  <c r="U91" i="3"/>
  <c r="X64" i="3"/>
  <c r="X68" i="3"/>
  <c r="X75" i="3"/>
  <c r="X84" i="3"/>
  <c r="X88" i="3"/>
  <c r="D64" i="3"/>
  <c r="D68" i="3"/>
  <c r="D75" i="3"/>
  <c r="D84" i="3"/>
  <c r="D88" i="3"/>
  <c r="D91" i="3"/>
  <c r="D144" i="3" s="1"/>
  <c r="G64" i="3"/>
  <c r="G68" i="3"/>
  <c r="G75" i="3"/>
  <c r="G84" i="3"/>
  <c r="G91" i="3" s="1"/>
  <c r="G88" i="3"/>
  <c r="J64" i="3"/>
  <c r="J68" i="3"/>
  <c r="J75" i="3"/>
  <c r="J84" i="3"/>
  <c r="J88" i="3"/>
  <c r="J91" i="3"/>
  <c r="M64" i="3"/>
  <c r="M68" i="3"/>
  <c r="M75" i="3"/>
  <c r="M84" i="3"/>
  <c r="M91" i="3" s="1"/>
  <c r="M88" i="3"/>
  <c r="P64" i="3"/>
  <c r="P68" i="3"/>
  <c r="P75" i="3"/>
  <c r="P84" i="3"/>
  <c r="P88" i="3"/>
  <c r="P91" i="3"/>
  <c r="S64" i="3"/>
  <c r="S68" i="3"/>
  <c r="S75" i="3"/>
  <c r="S84" i="3"/>
  <c r="S91" i="3" s="1"/>
  <c r="S144" i="3" s="1"/>
  <c r="S88" i="3"/>
  <c r="V64" i="3"/>
  <c r="V68" i="3"/>
  <c r="V75" i="3"/>
  <c r="V84" i="3"/>
  <c r="V88" i="3"/>
  <c r="V91" i="3"/>
  <c r="Y64" i="3"/>
  <c r="Y68" i="3"/>
  <c r="Y75" i="3"/>
  <c r="Y84" i="3"/>
  <c r="Y91" i="3" s="1"/>
  <c r="Y88" i="3"/>
  <c r="AA92" i="3"/>
  <c r="AB92" i="3"/>
  <c r="AC92" i="3" s="1"/>
  <c r="AA93" i="3"/>
  <c r="AC93" i="3" s="1"/>
  <c r="AB93" i="3"/>
  <c r="AA94" i="3"/>
  <c r="AB94" i="3"/>
  <c r="AA96" i="3"/>
  <c r="AC96" i="3" s="1"/>
  <c r="AB96" i="3"/>
  <c r="AA97" i="3"/>
  <c r="AC97" i="3" s="1"/>
  <c r="AB97" i="3"/>
  <c r="AA99" i="3"/>
  <c r="AB99" i="3"/>
  <c r="AC99" i="3" s="1"/>
  <c r="AA100" i="3"/>
  <c r="AB100" i="3"/>
  <c r="AC100" i="3"/>
  <c r="AA101" i="3"/>
  <c r="AC101" i="3" s="1"/>
  <c r="AB101" i="3"/>
  <c r="AA102" i="3"/>
  <c r="AC102" i="3" s="1"/>
  <c r="AB102" i="3"/>
  <c r="AA103" i="3"/>
  <c r="AB103" i="3"/>
  <c r="AC103" i="3"/>
  <c r="AA104" i="3"/>
  <c r="AB104" i="3"/>
  <c r="AC104" i="3" s="1"/>
  <c r="AA105" i="3"/>
  <c r="AC105" i="3" s="1"/>
  <c r="AB105" i="3"/>
  <c r="AA107" i="3"/>
  <c r="AC107" i="3" s="1"/>
  <c r="AB107" i="3"/>
  <c r="AA108" i="3"/>
  <c r="AB108" i="3"/>
  <c r="AB110" i="3" s="1"/>
  <c r="AA109" i="3"/>
  <c r="AC109" i="3" s="1"/>
  <c r="AB109" i="3"/>
  <c r="AA111" i="3"/>
  <c r="AC111" i="3" s="1"/>
  <c r="AB111" i="3"/>
  <c r="AA112" i="3"/>
  <c r="AB112" i="3"/>
  <c r="AC112" i="3" s="1"/>
  <c r="AA114" i="3"/>
  <c r="AB114" i="3"/>
  <c r="AA115" i="3"/>
  <c r="AB115" i="3"/>
  <c r="AC115" i="3"/>
  <c r="AA116" i="3"/>
  <c r="AB116" i="3"/>
  <c r="AA117" i="3"/>
  <c r="AB117" i="3"/>
  <c r="AC117" i="3" s="1"/>
  <c r="AA118" i="3"/>
  <c r="AB118" i="3"/>
  <c r="AC118" i="3"/>
  <c r="AA119" i="3"/>
  <c r="AC119" i="3" s="1"/>
  <c r="AB119" i="3"/>
  <c r="AA120" i="3"/>
  <c r="AC120" i="3" s="1"/>
  <c r="AB120" i="3"/>
  <c r="AA122" i="3"/>
  <c r="AB122" i="3"/>
  <c r="AA123" i="3"/>
  <c r="AC123" i="3" s="1"/>
  <c r="AB123" i="3"/>
  <c r="AA124" i="3"/>
  <c r="AB124" i="3"/>
  <c r="AC124" i="3"/>
  <c r="AA127" i="3"/>
  <c r="AB127" i="3"/>
  <c r="AC127" i="3"/>
  <c r="AA128" i="3"/>
  <c r="AC128" i="3" s="1"/>
  <c r="AB128" i="3"/>
  <c r="AA129" i="3"/>
  <c r="AC129" i="3" s="1"/>
  <c r="AB129" i="3"/>
  <c r="AB141" i="3" s="1"/>
  <c r="AA130" i="3"/>
  <c r="AB130" i="3"/>
  <c r="AC130" i="3" s="1"/>
  <c r="AA131" i="3"/>
  <c r="AB131" i="3"/>
  <c r="AC131" i="3"/>
  <c r="AA132" i="3"/>
  <c r="AB132" i="3"/>
  <c r="AA133" i="3"/>
  <c r="AB133" i="3"/>
  <c r="AC133" i="3" s="1"/>
  <c r="AA134" i="3"/>
  <c r="AB134" i="3"/>
  <c r="AC134" i="3"/>
  <c r="AA135" i="3"/>
  <c r="AC135" i="3" s="1"/>
  <c r="AB135" i="3"/>
  <c r="AA136" i="3"/>
  <c r="AC136" i="3" s="1"/>
  <c r="AB136" i="3"/>
  <c r="AA137" i="3"/>
  <c r="AB137" i="3"/>
  <c r="AC137" i="3"/>
  <c r="AA138" i="3"/>
  <c r="AB138" i="3"/>
  <c r="AC138" i="3" s="1"/>
  <c r="AA139" i="3"/>
  <c r="AC139" i="3" s="1"/>
  <c r="AB139" i="3"/>
  <c r="AA140" i="3"/>
  <c r="AB140" i="3"/>
  <c r="AA142" i="3"/>
  <c r="AC142" i="3" s="1"/>
  <c r="AB142" i="3"/>
  <c r="AC143" i="3"/>
  <c r="AB98" i="3"/>
  <c r="AB106" i="3"/>
  <c r="AB143" i="3"/>
  <c r="AA110" i="3"/>
  <c r="Z58" i="3"/>
  <c r="Z68" i="3"/>
  <c r="Z75" i="3"/>
  <c r="Z81" i="3"/>
  <c r="Z84" i="3" s="1"/>
  <c r="Z88" i="3"/>
  <c r="Z95" i="3"/>
  <c r="Z98" i="3"/>
  <c r="Z106" i="3"/>
  <c r="Z110" i="3"/>
  <c r="Z112" i="3"/>
  <c r="Z121" i="3"/>
  <c r="Z126" i="3" s="1"/>
  <c r="X141" i="3"/>
  <c r="Y141" i="3"/>
  <c r="Z142" i="3"/>
  <c r="Z143" i="3"/>
  <c r="Y58" i="3"/>
  <c r="Y95" i="3"/>
  <c r="Y98" i="3"/>
  <c r="Y113" i="3" s="1"/>
  <c r="Y106" i="3"/>
  <c r="Y110" i="3"/>
  <c r="Y121" i="3"/>
  <c r="Y126" i="3" s="1"/>
  <c r="Y143" i="3"/>
  <c r="X58" i="3"/>
  <c r="X95" i="3"/>
  <c r="X98" i="3"/>
  <c r="X113" i="3" s="1"/>
  <c r="X106" i="3"/>
  <c r="X110" i="3"/>
  <c r="X121" i="3"/>
  <c r="X126" i="3" s="1"/>
  <c r="X143" i="3"/>
  <c r="W58" i="3"/>
  <c r="W64" i="3"/>
  <c r="W91" i="3" s="1"/>
  <c r="W68" i="3"/>
  <c r="W75" i="3"/>
  <c r="W81" i="3"/>
  <c r="W84" i="3"/>
  <c r="W88" i="3"/>
  <c r="W95" i="3"/>
  <c r="W98" i="3"/>
  <c r="W113" i="3" s="1"/>
  <c r="W106" i="3"/>
  <c r="W110" i="3"/>
  <c r="W112" i="3"/>
  <c r="W121" i="3"/>
  <c r="W126" i="3" s="1"/>
  <c r="U141" i="3"/>
  <c r="V141" i="3"/>
  <c r="W141" i="3"/>
  <c r="W142" i="3"/>
  <c r="W143" i="3"/>
  <c r="V58" i="3"/>
  <c r="V95" i="3"/>
  <c r="V98" i="3"/>
  <c r="V106" i="3"/>
  <c r="V110" i="3"/>
  <c r="V121" i="3"/>
  <c r="V126" i="3" s="1"/>
  <c r="V143" i="3"/>
  <c r="U58" i="3"/>
  <c r="U95" i="3"/>
  <c r="U98" i="3"/>
  <c r="U113" i="3" s="1"/>
  <c r="U106" i="3"/>
  <c r="U110" i="3"/>
  <c r="U121" i="3"/>
  <c r="U126" i="3" s="1"/>
  <c r="U143" i="3"/>
  <c r="T58" i="3"/>
  <c r="T68" i="3"/>
  <c r="T75" i="3"/>
  <c r="T81" i="3"/>
  <c r="T84" i="3" s="1"/>
  <c r="T88" i="3"/>
  <c r="T95" i="3"/>
  <c r="T98" i="3"/>
  <c r="T106" i="3"/>
  <c r="T110" i="3"/>
  <c r="T112" i="3"/>
  <c r="T113" i="3"/>
  <c r="T121" i="3"/>
  <c r="T126" i="3" s="1"/>
  <c r="R141" i="3"/>
  <c r="S141" i="3"/>
  <c r="T141" i="3"/>
  <c r="T142" i="3"/>
  <c r="T143" i="3" s="1"/>
  <c r="S58" i="3"/>
  <c r="S95" i="3"/>
  <c r="S98" i="3"/>
  <c r="S106" i="3"/>
  <c r="S110" i="3"/>
  <c r="S113" i="3"/>
  <c r="S121" i="3"/>
  <c r="S126" i="3" s="1"/>
  <c r="S143" i="3"/>
  <c r="R58" i="3"/>
  <c r="R95" i="3"/>
  <c r="R98" i="3"/>
  <c r="R106" i="3"/>
  <c r="R110" i="3"/>
  <c r="R121" i="3"/>
  <c r="R126" i="3" s="1"/>
  <c r="R143" i="3"/>
  <c r="Q58" i="3"/>
  <c r="Q68" i="3"/>
  <c r="Q75" i="3"/>
  <c r="Q81" i="3"/>
  <c r="Q84" i="3"/>
  <c r="Q88" i="3"/>
  <c r="Q95" i="3"/>
  <c r="Q98" i="3"/>
  <c r="Q106" i="3"/>
  <c r="Q113" i="3" s="1"/>
  <c r="Q110" i="3"/>
  <c r="Q112" i="3"/>
  <c r="Q121" i="3"/>
  <c r="Q126" i="3" s="1"/>
  <c r="O141" i="3"/>
  <c r="P141" i="3"/>
  <c r="Q141" i="3"/>
  <c r="Q142" i="3"/>
  <c r="Q143" i="3" s="1"/>
  <c r="P58" i="3"/>
  <c r="P95" i="3"/>
  <c r="P98" i="3"/>
  <c r="P113" i="3" s="1"/>
  <c r="P106" i="3"/>
  <c r="P110" i="3"/>
  <c r="P121" i="3"/>
  <c r="P126" i="3" s="1"/>
  <c r="P143" i="3"/>
  <c r="O58" i="3"/>
  <c r="O95" i="3"/>
  <c r="O98" i="3"/>
  <c r="O106" i="3"/>
  <c r="O113" i="3" s="1"/>
  <c r="O110" i="3"/>
  <c r="O121" i="3"/>
  <c r="O126" i="3" s="1"/>
  <c r="O143" i="3"/>
  <c r="N58" i="3"/>
  <c r="N68" i="3"/>
  <c r="N75" i="3"/>
  <c r="N81" i="3"/>
  <c r="N84" i="3" s="1"/>
  <c r="N88" i="3"/>
  <c r="N95" i="3"/>
  <c r="N113" i="3" s="1"/>
  <c r="N98" i="3"/>
  <c r="N106" i="3"/>
  <c r="N110" i="3"/>
  <c r="N112" i="3"/>
  <c r="N121" i="3"/>
  <c r="N126" i="3" s="1"/>
  <c r="L141" i="3"/>
  <c r="N141" i="3" s="1"/>
  <c r="M141" i="3"/>
  <c r="N142" i="3"/>
  <c r="N143" i="3" s="1"/>
  <c r="M58" i="3"/>
  <c r="M95" i="3"/>
  <c r="M98" i="3"/>
  <c r="M106" i="3"/>
  <c r="M110" i="3"/>
  <c r="M113" i="3"/>
  <c r="M121" i="3"/>
  <c r="M126" i="3" s="1"/>
  <c r="M143" i="3"/>
  <c r="L58" i="3"/>
  <c r="L95" i="3"/>
  <c r="L98" i="3"/>
  <c r="L106" i="3"/>
  <c r="L110" i="3"/>
  <c r="L113" i="3"/>
  <c r="L121" i="3"/>
  <c r="L126" i="3" s="1"/>
  <c r="L143" i="3"/>
  <c r="K58" i="3"/>
  <c r="K64" i="3"/>
  <c r="K68" i="3"/>
  <c r="K75" i="3"/>
  <c r="K81" i="3"/>
  <c r="K84" i="3" s="1"/>
  <c r="K88" i="3"/>
  <c r="K95" i="3"/>
  <c r="K113" i="3" s="1"/>
  <c r="K98" i="3"/>
  <c r="K106" i="3"/>
  <c r="K110" i="3"/>
  <c r="K112" i="3"/>
  <c r="K121" i="3"/>
  <c r="K126" i="3" s="1"/>
  <c r="I141" i="3"/>
  <c r="J141" i="3"/>
  <c r="K141" i="3" s="1"/>
  <c r="K142" i="3"/>
  <c r="K143" i="3"/>
  <c r="J58" i="3"/>
  <c r="J95" i="3"/>
  <c r="J98" i="3"/>
  <c r="J106" i="3"/>
  <c r="J110" i="3"/>
  <c r="J121" i="3"/>
  <c r="J126" i="3" s="1"/>
  <c r="J143" i="3"/>
  <c r="I58" i="3"/>
  <c r="I95" i="3"/>
  <c r="I98" i="3"/>
  <c r="I106" i="3"/>
  <c r="I113" i="3" s="1"/>
  <c r="I110" i="3"/>
  <c r="I121" i="3"/>
  <c r="I126" i="3" s="1"/>
  <c r="I143" i="3"/>
  <c r="H58" i="3"/>
  <c r="H68" i="3"/>
  <c r="H75" i="3"/>
  <c r="H81" i="3"/>
  <c r="H84" i="3"/>
  <c r="H88" i="3"/>
  <c r="H95" i="3"/>
  <c r="H113" i="3" s="1"/>
  <c r="H98" i="3"/>
  <c r="H106" i="3"/>
  <c r="H110" i="3"/>
  <c r="H112" i="3"/>
  <c r="H121" i="3"/>
  <c r="H126" i="3" s="1"/>
  <c r="F141" i="3"/>
  <c r="G141" i="3"/>
  <c r="H141" i="3" s="1"/>
  <c r="H142" i="3"/>
  <c r="H143" i="3" s="1"/>
  <c r="G58" i="3"/>
  <c r="G95" i="3"/>
  <c r="G98" i="3"/>
  <c r="G106" i="3"/>
  <c r="G110" i="3"/>
  <c r="G113" i="3" s="1"/>
  <c r="G121" i="3"/>
  <c r="G126" i="3" s="1"/>
  <c r="G143" i="3"/>
  <c r="F58" i="3"/>
  <c r="F95" i="3"/>
  <c r="F98" i="3"/>
  <c r="F106" i="3"/>
  <c r="F110" i="3"/>
  <c r="F121" i="3"/>
  <c r="F126" i="3" s="1"/>
  <c r="F143" i="3"/>
  <c r="E58" i="3"/>
  <c r="E64" i="3"/>
  <c r="E68" i="3"/>
  <c r="E75" i="3"/>
  <c r="E81" i="3"/>
  <c r="E84" i="3"/>
  <c r="E88" i="3"/>
  <c r="E91" i="3"/>
  <c r="E95" i="3"/>
  <c r="E98" i="3"/>
  <c r="E106" i="3"/>
  <c r="E110" i="3"/>
  <c r="E113" i="3" s="1"/>
  <c r="E112" i="3"/>
  <c r="E121" i="3"/>
  <c r="E126" i="3" s="1"/>
  <c r="C141" i="3"/>
  <c r="E141" i="3" s="1"/>
  <c r="D141" i="3"/>
  <c r="E142" i="3"/>
  <c r="E143" i="3"/>
  <c r="D58" i="3"/>
  <c r="D95" i="3"/>
  <c r="D98" i="3"/>
  <c r="D106" i="3"/>
  <c r="D110" i="3"/>
  <c r="D113" i="3"/>
  <c r="D121" i="3"/>
  <c r="D126" i="3" s="1"/>
  <c r="D143" i="3"/>
  <c r="C58" i="3"/>
  <c r="C95" i="3"/>
  <c r="C98" i="3"/>
  <c r="C106" i="3"/>
  <c r="C113" i="3" s="1"/>
  <c r="C110" i="3"/>
  <c r="C121" i="3"/>
  <c r="C126" i="3" s="1"/>
  <c r="C143" i="3"/>
  <c r="AA90" i="3"/>
  <c r="AB90" i="3"/>
  <c r="AC90" i="3"/>
  <c r="AA89" i="3"/>
  <c r="AC89" i="3" s="1"/>
  <c r="AB89" i="3"/>
  <c r="AA86" i="3"/>
  <c r="AC86" i="3" s="1"/>
  <c r="AB86" i="3"/>
  <c r="AA87" i="3"/>
  <c r="AB87" i="3"/>
  <c r="AC87" i="3" s="1"/>
  <c r="AA85" i="3"/>
  <c r="AC85" i="3" s="1"/>
  <c r="AB85" i="3"/>
  <c r="AA76" i="3"/>
  <c r="AB76" i="3"/>
  <c r="AC76" i="3"/>
  <c r="AA77" i="3"/>
  <c r="AB77" i="3"/>
  <c r="AB84" i="3" s="1"/>
  <c r="AA78" i="3"/>
  <c r="AC78" i="3" s="1"/>
  <c r="AB78" i="3"/>
  <c r="AA79" i="3"/>
  <c r="AB79" i="3"/>
  <c r="AA80" i="3"/>
  <c r="AC80" i="3" s="1"/>
  <c r="AB80" i="3"/>
  <c r="AA81" i="3"/>
  <c r="AB81" i="3"/>
  <c r="AC81" i="3"/>
  <c r="AA82" i="3"/>
  <c r="AB82" i="3"/>
  <c r="AC82" i="3"/>
  <c r="AA83" i="3"/>
  <c r="AC83" i="3" s="1"/>
  <c r="AB83" i="3"/>
  <c r="AA69" i="3"/>
  <c r="AB69" i="3"/>
  <c r="AC69" i="3" s="1"/>
  <c r="AA70" i="3"/>
  <c r="AA75" i="3" s="1"/>
  <c r="AB70" i="3"/>
  <c r="AC70" i="3"/>
  <c r="AA71" i="3"/>
  <c r="AB71" i="3"/>
  <c r="AA72" i="3"/>
  <c r="AB72" i="3"/>
  <c r="AC72" i="3" s="1"/>
  <c r="AA73" i="3"/>
  <c r="AB73" i="3"/>
  <c r="AC73" i="3"/>
  <c r="AA74" i="3"/>
  <c r="AC74" i="3" s="1"/>
  <c r="AB74" i="3"/>
  <c r="AA65" i="3"/>
  <c r="AB65" i="3"/>
  <c r="AC65" i="3"/>
  <c r="AA66" i="3"/>
  <c r="AB66" i="3"/>
  <c r="AC66" i="3" s="1"/>
  <c r="AA67" i="3"/>
  <c r="AC67" i="3" s="1"/>
  <c r="AB67" i="3"/>
  <c r="AB68" i="3"/>
  <c r="AA59" i="3"/>
  <c r="AC59" i="3" s="1"/>
  <c r="AB59" i="3"/>
  <c r="AB64" i="3" s="1"/>
  <c r="AA60" i="3"/>
  <c r="AB60" i="3"/>
  <c r="AC60" i="3"/>
  <c r="AA61" i="3"/>
  <c r="AB61" i="3"/>
  <c r="AC61" i="3"/>
  <c r="AA62" i="3"/>
  <c r="AC62" i="3" s="1"/>
  <c r="AB62" i="3"/>
  <c r="AA63" i="3"/>
  <c r="AA64" i="3" s="1"/>
  <c r="AB63" i="3"/>
  <c r="AA4" i="2"/>
  <c r="AC4" i="2" s="1"/>
  <c r="AB4" i="2"/>
  <c r="AA5" i="2"/>
  <c r="AC5" i="2" s="1"/>
  <c r="AB5" i="2"/>
  <c r="AA6" i="2"/>
  <c r="AB6" i="2"/>
  <c r="AC6" i="2"/>
  <c r="AA7" i="2"/>
  <c r="AB7" i="2"/>
  <c r="AC7" i="2" s="1"/>
  <c r="AA9" i="2"/>
  <c r="AB9" i="2"/>
  <c r="AC9" i="2" s="1"/>
  <c r="AC11" i="2" s="1"/>
  <c r="AA10" i="2"/>
  <c r="AC10" i="2" s="1"/>
  <c r="AB10" i="2"/>
  <c r="AA12" i="2"/>
  <c r="AC12" i="2" s="1"/>
  <c r="AB12" i="2"/>
  <c r="AA13" i="2"/>
  <c r="AB13" i="2"/>
  <c r="AA14" i="2"/>
  <c r="AC14" i="2" s="1"/>
  <c r="AB14" i="2"/>
  <c r="AA15" i="2"/>
  <c r="AB15" i="2"/>
  <c r="AC15" i="2"/>
  <c r="AA16" i="2"/>
  <c r="AB16" i="2"/>
  <c r="AC16" i="2"/>
  <c r="AA17" i="2"/>
  <c r="AC17" i="2" s="1"/>
  <c r="AB17" i="2"/>
  <c r="AA18" i="2"/>
  <c r="AC18" i="2" s="1"/>
  <c r="AB18" i="2"/>
  <c r="AA19" i="2"/>
  <c r="AB19" i="2"/>
  <c r="AC19" i="2" s="1"/>
  <c r="AA20" i="2"/>
  <c r="AB20" i="2"/>
  <c r="AC20" i="2"/>
  <c r="AA21" i="2"/>
  <c r="AB21" i="2"/>
  <c r="AA23" i="2"/>
  <c r="AC23" i="2" s="1"/>
  <c r="AB23" i="2"/>
  <c r="AA24" i="2"/>
  <c r="AB24" i="2"/>
  <c r="AC24" i="2"/>
  <c r="AA25" i="2"/>
  <c r="AB25" i="2"/>
  <c r="AC25" i="2" s="1"/>
  <c r="AA26" i="2"/>
  <c r="AC26" i="2" s="1"/>
  <c r="AB26" i="2"/>
  <c r="AA27" i="2"/>
  <c r="AB27" i="2"/>
  <c r="AB29" i="2" s="1"/>
  <c r="AA28" i="2"/>
  <c r="AC28" i="2" s="1"/>
  <c r="AB28" i="2"/>
  <c r="AA30" i="2"/>
  <c r="AA32" i="2" s="1"/>
  <c r="AB30" i="2"/>
  <c r="AA31" i="2"/>
  <c r="AB31" i="2"/>
  <c r="AC31" i="2" s="1"/>
  <c r="AA33" i="2"/>
  <c r="AB33" i="2"/>
  <c r="AC33" i="2" s="1"/>
  <c r="AA34" i="2"/>
  <c r="AB34" i="2"/>
  <c r="AC34" i="2"/>
  <c r="AA35" i="2"/>
  <c r="AB35" i="2"/>
  <c r="AA37" i="2"/>
  <c r="AC37" i="2" s="1"/>
  <c r="AB37" i="2"/>
  <c r="AA38" i="2"/>
  <c r="AB38" i="2"/>
  <c r="AC38" i="2"/>
  <c r="AA39" i="2"/>
  <c r="AC39" i="2" s="1"/>
  <c r="AB39" i="2"/>
  <c r="AA41" i="2"/>
  <c r="AC41" i="2" s="1"/>
  <c r="AB41" i="2"/>
  <c r="AA42" i="2"/>
  <c r="AC42" i="2" s="1"/>
  <c r="AB42" i="2"/>
  <c r="AA43" i="2"/>
  <c r="AB43" i="2"/>
  <c r="AC43" i="2" s="1"/>
  <c r="AA44" i="2"/>
  <c r="AB44" i="2"/>
  <c r="AC44" i="2"/>
  <c r="AA45" i="2"/>
  <c r="AC45" i="2" s="1"/>
  <c r="AB45" i="2"/>
  <c r="AA46" i="2"/>
  <c r="AC46" i="2" s="1"/>
  <c r="AB46" i="2"/>
  <c r="AA47" i="2"/>
  <c r="AB47" i="2"/>
  <c r="AC47" i="2" s="1"/>
  <c r="AA48" i="2"/>
  <c r="AB48" i="2"/>
  <c r="AC48" i="2"/>
  <c r="AA49" i="2"/>
  <c r="AC49" i="2" s="1"/>
  <c r="AB49" i="2"/>
  <c r="AA50" i="2"/>
  <c r="AC50" i="2" s="1"/>
  <c r="AB50" i="2"/>
  <c r="AA51" i="2"/>
  <c r="AB51" i="2"/>
  <c r="AC51" i="2" s="1"/>
  <c r="AA52" i="2"/>
  <c r="AB52" i="2"/>
  <c r="AC52" i="2"/>
  <c r="AA53" i="2"/>
  <c r="AC53" i="2" s="1"/>
  <c r="AB53" i="2"/>
  <c r="AA54" i="2"/>
  <c r="AC54" i="2" s="1"/>
  <c r="AB54" i="2"/>
  <c r="AA55" i="2"/>
  <c r="AB55" i="2"/>
  <c r="AC55" i="2" s="1"/>
  <c r="AA56" i="2"/>
  <c r="AB56" i="2"/>
  <c r="AC56" i="2"/>
  <c r="AA57" i="2"/>
  <c r="AC57" i="2" s="1"/>
  <c r="AB57" i="2"/>
  <c r="AA58" i="2"/>
  <c r="AC58" i="2" s="1"/>
  <c r="AB58" i="2"/>
  <c r="AA59" i="2"/>
  <c r="AB59" i="2"/>
  <c r="AC59" i="2" s="1"/>
  <c r="AA60" i="2"/>
  <c r="AB60" i="2"/>
  <c r="AC60" i="2"/>
  <c r="C67" i="2"/>
  <c r="E67" i="2" s="1"/>
  <c r="E96" i="2" s="1"/>
  <c r="C72" i="2"/>
  <c r="C79" i="2"/>
  <c r="C89" i="2"/>
  <c r="C93" i="2"/>
  <c r="F67" i="2"/>
  <c r="F96" i="2" s="1"/>
  <c r="F72" i="2"/>
  <c r="F79" i="2"/>
  <c r="F89" i="2"/>
  <c r="F93" i="2"/>
  <c r="I67" i="2"/>
  <c r="I96" i="2" s="1"/>
  <c r="I72" i="2"/>
  <c r="I79" i="2"/>
  <c r="I89" i="2"/>
  <c r="I93" i="2"/>
  <c r="L67" i="2"/>
  <c r="L96" i="2" s="1"/>
  <c r="L72" i="2"/>
  <c r="L79" i="2"/>
  <c r="L89" i="2"/>
  <c r="L93" i="2"/>
  <c r="O67" i="2"/>
  <c r="Q67" i="2" s="1"/>
  <c r="Q96" i="2" s="1"/>
  <c r="O72" i="2"/>
  <c r="O79" i="2"/>
  <c r="O89" i="2"/>
  <c r="O93" i="2"/>
  <c r="R67" i="2"/>
  <c r="R96" i="2" s="1"/>
  <c r="R72" i="2"/>
  <c r="R79" i="2"/>
  <c r="R89" i="2"/>
  <c r="R93" i="2"/>
  <c r="U67" i="2"/>
  <c r="U96" i="2" s="1"/>
  <c r="U72" i="2"/>
  <c r="U79" i="2"/>
  <c r="U89" i="2"/>
  <c r="U93" i="2"/>
  <c r="X67" i="2"/>
  <c r="X96" i="2" s="1"/>
  <c r="X72" i="2"/>
  <c r="X79" i="2"/>
  <c r="X89" i="2"/>
  <c r="X93" i="2"/>
  <c r="D67" i="2"/>
  <c r="D72" i="2"/>
  <c r="D79" i="2"/>
  <c r="D89" i="2"/>
  <c r="D93" i="2"/>
  <c r="D96" i="2"/>
  <c r="G67" i="2"/>
  <c r="G72" i="2"/>
  <c r="G79" i="2"/>
  <c r="G89" i="2"/>
  <c r="G96" i="2" s="1"/>
  <c r="G93" i="2"/>
  <c r="J67" i="2"/>
  <c r="J72" i="2"/>
  <c r="J79" i="2"/>
  <c r="J89" i="2"/>
  <c r="J93" i="2"/>
  <c r="J96" i="2"/>
  <c r="M67" i="2"/>
  <c r="M72" i="2"/>
  <c r="M79" i="2"/>
  <c r="M89" i="2"/>
  <c r="M96" i="2" s="1"/>
  <c r="M93" i="2"/>
  <c r="P67" i="2"/>
  <c r="P72" i="2"/>
  <c r="P79" i="2"/>
  <c r="P89" i="2"/>
  <c r="P93" i="2"/>
  <c r="P96" i="2"/>
  <c r="S67" i="2"/>
  <c r="S72" i="2"/>
  <c r="S79" i="2"/>
  <c r="S89" i="2"/>
  <c r="S96" i="2" s="1"/>
  <c r="S93" i="2"/>
  <c r="V67" i="2"/>
  <c r="V72" i="2"/>
  <c r="V79" i="2"/>
  <c r="V89" i="2"/>
  <c r="V93" i="2"/>
  <c r="V96" i="2"/>
  <c r="Y67" i="2"/>
  <c r="Y72" i="2"/>
  <c r="Y79" i="2"/>
  <c r="Y89" i="2"/>
  <c r="Y96" i="2" s="1"/>
  <c r="Y93" i="2"/>
  <c r="AA97" i="2"/>
  <c r="AC97" i="2" s="1"/>
  <c r="AB97" i="2"/>
  <c r="AB100" i="2" s="1"/>
  <c r="AA98" i="2"/>
  <c r="AA100" i="2" s="1"/>
  <c r="AB98" i="2"/>
  <c r="AA99" i="2"/>
  <c r="AB99" i="2"/>
  <c r="AC99" i="2" s="1"/>
  <c r="AA101" i="2"/>
  <c r="AB101" i="2"/>
  <c r="AC101" i="2" s="1"/>
  <c r="AA102" i="2"/>
  <c r="AB102" i="2"/>
  <c r="AC102" i="2"/>
  <c r="AA103" i="2"/>
  <c r="AC103" i="2" s="1"/>
  <c r="AB103" i="2"/>
  <c r="AA105" i="2"/>
  <c r="AC105" i="2" s="1"/>
  <c r="AB105" i="2"/>
  <c r="AB113" i="2" s="1"/>
  <c r="AA106" i="2"/>
  <c r="AC106" i="2" s="1"/>
  <c r="AB106" i="2"/>
  <c r="AA107" i="2"/>
  <c r="AB107" i="2"/>
  <c r="AC107" i="2" s="1"/>
  <c r="AA108" i="2"/>
  <c r="AB108" i="2"/>
  <c r="AC108" i="2"/>
  <c r="AA109" i="2"/>
  <c r="AC109" i="2" s="1"/>
  <c r="AB109" i="2"/>
  <c r="AA110" i="2"/>
  <c r="AC110" i="2" s="1"/>
  <c r="AB110" i="2"/>
  <c r="AA111" i="2"/>
  <c r="AB111" i="2"/>
  <c r="AC111" i="2" s="1"/>
  <c r="AA112" i="2"/>
  <c r="AB112" i="2"/>
  <c r="AC112" i="2"/>
  <c r="AA114" i="2"/>
  <c r="AB114" i="2"/>
  <c r="AC114" i="2"/>
  <c r="AA115" i="2"/>
  <c r="AC115" i="2" s="1"/>
  <c r="AB115" i="2"/>
  <c r="AA116" i="2"/>
  <c r="AC116" i="2" s="1"/>
  <c r="AB116" i="2"/>
  <c r="AA117" i="2"/>
  <c r="AB117" i="2"/>
  <c r="AC117" i="2" s="1"/>
  <c r="AA119" i="2"/>
  <c r="AB119" i="2"/>
  <c r="AC119" i="2" s="1"/>
  <c r="AA120" i="2"/>
  <c r="AB120" i="2"/>
  <c r="AC120" i="2"/>
  <c r="AA122" i="2"/>
  <c r="AB122" i="2"/>
  <c r="AC122" i="2"/>
  <c r="AA123" i="2"/>
  <c r="AC123" i="2" s="1"/>
  <c r="AC129" i="2" s="1"/>
  <c r="AB123" i="2"/>
  <c r="AA124" i="2"/>
  <c r="AC124" i="2" s="1"/>
  <c r="AB124" i="2"/>
  <c r="AA125" i="2"/>
  <c r="AB125" i="2"/>
  <c r="AC125" i="2" s="1"/>
  <c r="AA126" i="2"/>
  <c r="AB126" i="2"/>
  <c r="AC126" i="2"/>
  <c r="AA127" i="2"/>
  <c r="AC127" i="2" s="1"/>
  <c r="AB127" i="2"/>
  <c r="AA128" i="2"/>
  <c r="AC128" i="2" s="1"/>
  <c r="AB128" i="2"/>
  <c r="AA130" i="2"/>
  <c r="AC130" i="2" s="1"/>
  <c r="AB130" i="2"/>
  <c r="AA131" i="2"/>
  <c r="AB131" i="2"/>
  <c r="AC131" i="2" s="1"/>
  <c r="AA132" i="2"/>
  <c r="AB132" i="2"/>
  <c r="AC132" i="2"/>
  <c r="AA133" i="2"/>
  <c r="AC133" i="2" s="1"/>
  <c r="AB133" i="2"/>
  <c r="AA134" i="2"/>
  <c r="AC134" i="2" s="1"/>
  <c r="AB134" i="2"/>
  <c r="AA135" i="2"/>
  <c r="AB135" i="2"/>
  <c r="AC135" i="2" s="1"/>
  <c r="AA137" i="2"/>
  <c r="AB137" i="2"/>
  <c r="AC137" i="2" s="1"/>
  <c r="AA138" i="2"/>
  <c r="AB138" i="2"/>
  <c r="AC138" i="2"/>
  <c r="AA139" i="2"/>
  <c r="AC139" i="2" s="1"/>
  <c r="AB139" i="2"/>
  <c r="AA140" i="2"/>
  <c r="AC140" i="2" s="1"/>
  <c r="AB140" i="2"/>
  <c r="AA141" i="2"/>
  <c r="AB141" i="2"/>
  <c r="AC141" i="2" s="1"/>
  <c r="AA142" i="2"/>
  <c r="AB142" i="2"/>
  <c r="AC142" i="2"/>
  <c r="AA143" i="2"/>
  <c r="AC143" i="2" s="1"/>
  <c r="AB143" i="2"/>
  <c r="AA144" i="2"/>
  <c r="AC144" i="2" s="1"/>
  <c r="AB144" i="2"/>
  <c r="AA145" i="2"/>
  <c r="AB145" i="2"/>
  <c r="AC145" i="2" s="1"/>
  <c r="AA146" i="2"/>
  <c r="AB146" i="2"/>
  <c r="AC146" i="2"/>
  <c r="AA147" i="2"/>
  <c r="AC147" i="2" s="1"/>
  <c r="AB147" i="2"/>
  <c r="AA148" i="2"/>
  <c r="AC148" i="2" s="1"/>
  <c r="AB148" i="2"/>
  <c r="AA149" i="2"/>
  <c r="AB149" i="2"/>
  <c r="AC149" i="2" s="1"/>
  <c r="AA150" i="2"/>
  <c r="AB150" i="2"/>
  <c r="AC150" i="2"/>
  <c r="AA152" i="2"/>
  <c r="AA153" i="2" s="1"/>
  <c r="AB152" i="2"/>
  <c r="AC152" i="2"/>
  <c r="AC153" i="2" s="1"/>
  <c r="AB11" i="2"/>
  <c r="AB36" i="2"/>
  <c r="AB104" i="2"/>
  <c r="AB129" i="2"/>
  <c r="AB136" i="2" s="1"/>
  <c r="AB153" i="2"/>
  <c r="AA29" i="2"/>
  <c r="AA36" i="2"/>
  <c r="AA61" i="2"/>
  <c r="AA104" i="2"/>
  <c r="AA118" i="2"/>
  <c r="AA151" i="2"/>
  <c r="Z8" i="2"/>
  <c r="Z11" i="2"/>
  <c r="Z22" i="2"/>
  <c r="Z29" i="2"/>
  <c r="Z36" i="2"/>
  <c r="Z40" i="2"/>
  <c r="Z61" i="2"/>
  <c r="Z72" i="2"/>
  <c r="Z79" i="2"/>
  <c r="Z89" i="2"/>
  <c r="Z93" i="2"/>
  <c r="Z100" i="2"/>
  <c r="Z104" i="2"/>
  <c r="Z113" i="2"/>
  <c r="Z118" i="2"/>
  <c r="Z121" i="2"/>
  <c r="Z129" i="2"/>
  <c r="Z136" i="2"/>
  <c r="X151" i="2"/>
  <c r="Z151" i="2" s="1"/>
  <c r="Y151" i="2"/>
  <c r="Z153" i="2"/>
  <c r="Y8" i="2"/>
  <c r="Y40" i="2" s="1"/>
  <c r="Y11" i="2"/>
  <c r="Y22" i="2"/>
  <c r="Y29" i="2"/>
  <c r="Y36" i="2"/>
  <c r="Y61" i="2"/>
  <c r="Y100" i="2"/>
  <c r="Y104" i="2"/>
  <c r="Y121" i="2" s="1"/>
  <c r="Y113" i="2"/>
  <c r="Y118" i="2"/>
  <c r="Y129" i="2"/>
  <c r="Y136" i="2" s="1"/>
  <c r="Y153" i="2"/>
  <c r="X8" i="2"/>
  <c r="X40" i="2" s="1"/>
  <c r="X11" i="2"/>
  <c r="X22" i="2"/>
  <c r="X29" i="2"/>
  <c r="X36" i="2"/>
  <c r="X61" i="2"/>
  <c r="X100" i="2"/>
  <c r="X104" i="2"/>
  <c r="X121" i="2" s="1"/>
  <c r="X113" i="2"/>
  <c r="X118" i="2"/>
  <c r="X129" i="2"/>
  <c r="X136" i="2" s="1"/>
  <c r="X153" i="2"/>
  <c r="W8" i="2"/>
  <c r="W40" i="2" s="1"/>
  <c r="W11" i="2"/>
  <c r="W22" i="2"/>
  <c r="W29" i="2"/>
  <c r="W36" i="2"/>
  <c r="W61" i="2"/>
  <c r="W72" i="2"/>
  <c r="W79" i="2"/>
  <c r="W89" i="2"/>
  <c r="W93" i="2"/>
  <c r="W100" i="2"/>
  <c r="W104" i="2"/>
  <c r="W121" i="2" s="1"/>
  <c r="W113" i="2"/>
  <c r="W118" i="2"/>
  <c r="W129" i="2"/>
  <c r="W136" i="2" s="1"/>
  <c r="U151" i="2"/>
  <c r="W151" i="2" s="1"/>
  <c r="V151" i="2"/>
  <c r="W153" i="2"/>
  <c r="V8" i="2"/>
  <c r="V11" i="2"/>
  <c r="V22" i="2"/>
  <c r="V29" i="2"/>
  <c r="V40" i="2" s="1"/>
  <c r="V154" i="2" s="1"/>
  <c r="V36" i="2"/>
  <c r="V61" i="2"/>
  <c r="V100" i="2"/>
  <c r="V104" i="2"/>
  <c r="V113" i="2"/>
  <c r="V118" i="2"/>
  <c r="V121" i="2"/>
  <c r="V129" i="2"/>
  <c r="V136" i="2"/>
  <c r="V153" i="2"/>
  <c r="U8" i="2"/>
  <c r="U11" i="2"/>
  <c r="U22" i="2"/>
  <c r="U29" i="2"/>
  <c r="U40" i="2" s="1"/>
  <c r="U154" i="2" s="1"/>
  <c r="U36" i="2"/>
  <c r="U61" i="2"/>
  <c r="U100" i="2"/>
  <c r="U104" i="2"/>
  <c r="U113" i="2"/>
  <c r="U118" i="2"/>
  <c r="U121" i="2"/>
  <c r="U129" i="2"/>
  <c r="U136" i="2"/>
  <c r="U153" i="2"/>
  <c r="T8" i="2"/>
  <c r="T11" i="2"/>
  <c r="T22" i="2"/>
  <c r="T29" i="2"/>
  <c r="T40" i="2" s="1"/>
  <c r="T36" i="2"/>
  <c r="T61" i="2"/>
  <c r="T67" i="2"/>
  <c r="T96" i="2" s="1"/>
  <c r="T72" i="2"/>
  <c r="T79" i="2"/>
  <c r="T89" i="2"/>
  <c r="T93" i="2"/>
  <c r="T100" i="2"/>
  <c r="T104" i="2"/>
  <c r="T113" i="2"/>
  <c r="T121" i="2" s="1"/>
  <c r="T118" i="2"/>
  <c r="T129" i="2"/>
  <c r="T136" i="2"/>
  <c r="R151" i="2"/>
  <c r="T151" i="2" s="1"/>
  <c r="S151" i="2"/>
  <c r="T153" i="2"/>
  <c r="S8" i="2"/>
  <c r="S40" i="2" s="1"/>
  <c r="S11" i="2"/>
  <c r="S22" i="2"/>
  <c r="S29" i="2"/>
  <c r="S36" i="2"/>
  <c r="S61" i="2"/>
  <c r="S100" i="2"/>
  <c r="S104" i="2"/>
  <c r="S121" i="2" s="1"/>
  <c r="S113" i="2"/>
  <c r="S118" i="2"/>
  <c r="S129" i="2"/>
  <c r="S136" i="2" s="1"/>
  <c r="S153" i="2"/>
  <c r="R8" i="2"/>
  <c r="R40" i="2" s="1"/>
  <c r="R11" i="2"/>
  <c r="R22" i="2"/>
  <c r="R29" i="2"/>
  <c r="R36" i="2"/>
  <c r="R61" i="2"/>
  <c r="R100" i="2"/>
  <c r="R104" i="2"/>
  <c r="R121" i="2" s="1"/>
  <c r="R113" i="2"/>
  <c r="R118" i="2"/>
  <c r="R129" i="2"/>
  <c r="R136" i="2" s="1"/>
  <c r="R153" i="2"/>
  <c r="Q8" i="2"/>
  <c r="Q40" i="2" s="1"/>
  <c r="Q11" i="2"/>
  <c r="Q22" i="2"/>
  <c r="Q29" i="2"/>
  <c r="Q36" i="2"/>
  <c r="Q61" i="2"/>
  <c r="Q72" i="2"/>
  <c r="Q79" i="2"/>
  <c r="Q89" i="2"/>
  <c r="Q93" i="2"/>
  <c r="Q100" i="2"/>
  <c r="Q104" i="2"/>
  <c r="Q121" i="2" s="1"/>
  <c r="Q113" i="2"/>
  <c r="Q118" i="2"/>
  <c r="Q129" i="2"/>
  <c r="Q136" i="2" s="1"/>
  <c r="O151" i="2"/>
  <c r="P151" i="2"/>
  <c r="Q151" i="2"/>
  <c r="Q153" i="2"/>
  <c r="P8" i="2"/>
  <c r="P11" i="2"/>
  <c r="P22" i="2"/>
  <c r="P29" i="2"/>
  <c r="P36" i="2"/>
  <c r="P40" i="2"/>
  <c r="P61" i="2"/>
  <c r="P100" i="2"/>
  <c r="P104" i="2"/>
  <c r="P113" i="2"/>
  <c r="P121" i="2" s="1"/>
  <c r="P118" i="2"/>
  <c r="P129" i="2"/>
  <c r="P136" i="2"/>
  <c r="P153" i="2"/>
  <c r="O8" i="2"/>
  <c r="O11" i="2"/>
  <c r="O22" i="2"/>
  <c r="O29" i="2"/>
  <c r="O36" i="2"/>
  <c r="O40" i="2"/>
  <c r="O61" i="2"/>
  <c r="O100" i="2"/>
  <c r="O104" i="2"/>
  <c r="O113" i="2"/>
  <c r="O121" i="2" s="1"/>
  <c r="O118" i="2"/>
  <c r="O129" i="2"/>
  <c r="O136" i="2"/>
  <c r="O153" i="2"/>
  <c r="N8" i="2"/>
  <c r="N11" i="2"/>
  <c r="N22" i="2"/>
  <c r="N29" i="2"/>
  <c r="N36" i="2"/>
  <c r="N40" i="2"/>
  <c r="N61" i="2"/>
  <c r="N72" i="2"/>
  <c r="N79" i="2"/>
  <c r="N89" i="2"/>
  <c r="N93" i="2"/>
  <c r="N100" i="2"/>
  <c r="N104" i="2"/>
  <c r="N113" i="2"/>
  <c r="N118" i="2"/>
  <c r="N121" i="2"/>
  <c r="N129" i="2"/>
  <c r="N136" i="2"/>
  <c r="L151" i="2"/>
  <c r="N151" i="2" s="1"/>
  <c r="M151" i="2"/>
  <c r="N153" i="2"/>
  <c r="M8" i="2"/>
  <c r="M40" i="2" s="1"/>
  <c r="M11" i="2"/>
  <c r="M22" i="2"/>
  <c r="M29" i="2"/>
  <c r="M36" i="2"/>
  <c r="M61" i="2"/>
  <c r="M100" i="2"/>
  <c r="M104" i="2"/>
  <c r="M121" i="2" s="1"/>
  <c r="M113" i="2"/>
  <c r="M118" i="2"/>
  <c r="M129" i="2"/>
  <c r="M136" i="2" s="1"/>
  <c r="M153" i="2"/>
  <c r="L8" i="2"/>
  <c r="L40" i="2" s="1"/>
  <c r="L11" i="2"/>
  <c r="L22" i="2"/>
  <c r="L29" i="2"/>
  <c r="L36" i="2"/>
  <c r="L61" i="2"/>
  <c r="L100" i="2"/>
  <c r="L104" i="2"/>
  <c r="L121" i="2" s="1"/>
  <c r="L113" i="2"/>
  <c r="L118" i="2"/>
  <c r="L129" i="2"/>
  <c r="L136" i="2" s="1"/>
  <c r="L153" i="2"/>
  <c r="K8" i="2"/>
  <c r="K40" i="2" s="1"/>
  <c r="K11" i="2"/>
  <c r="K22" i="2"/>
  <c r="K29" i="2"/>
  <c r="K36" i="2"/>
  <c r="K61" i="2"/>
  <c r="K72" i="2"/>
  <c r="K79" i="2"/>
  <c r="K89" i="2"/>
  <c r="K93" i="2"/>
  <c r="K100" i="2"/>
  <c r="K104" i="2"/>
  <c r="K121" i="2" s="1"/>
  <c r="K113" i="2"/>
  <c r="K118" i="2"/>
  <c r="K129" i="2"/>
  <c r="K136" i="2" s="1"/>
  <c r="I151" i="2"/>
  <c r="K151" i="2" s="1"/>
  <c r="J151" i="2"/>
  <c r="K153" i="2"/>
  <c r="J8" i="2"/>
  <c r="J11" i="2"/>
  <c r="J22" i="2"/>
  <c r="J29" i="2"/>
  <c r="J40" i="2" s="1"/>
  <c r="J154" i="2" s="1"/>
  <c r="J36" i="2"/>
  <c r="J61" i="2"/>
  <c r="J100" i="2"/>
  <c r="J104" i="2"/>
  <c r="J113" i="2"/>
  <c r="J118" i="2"/>
  <c r="J121" i="2"/>
  <c r="J129" i="2"/>
  <c r="J136" i="2"/>
  <c r="J153" i="2"/>
  <c r="I8" i="2"/>
  <c r="I11" i="2"/>
  <c r="I22" i="2"/>
  <c r="I29" i="2"/>
  <c r="I40" i="2" s="1"/>
  <c r="I154" i="2" s="1"/>
  <c r="I36" i="2"/>
  <c r="I61" i="2"/>
  <c r="I100" i="2"/>
  <c r="I104" i="2"/>
  <c r="I113" i="2"/>
  <c r="I118" i="2"/>
  <c r="I121" i="2"/>
  <c r="I129" i="2"/>
  <c r="I136" i="2"/>
  <c r="I153" i="2"/>
  <c r="H8" i="2"/>
  <c r="H11" i="2"/>
  <c r="H22" i="2"/>
  <c r="H29" i="2"/>
  <c r="H40" i="2" s="1"/>
  <c r="H154" i="2" s="1"/>
  <c r="H36" i="2"/>
  <c r="H61" i="2"/>
  <c r="H67" i="2"/>
  <c r="H96" i="2" s="1"/>
  <c r="H72" i="2"/>
  <c r="H79" i="2"/>
  <c r="H89" i="2"/>
  <c r="H93" i="2"/>
  <c r="H100" i="2"/>
  <c r="H104" i="2"/>
  <c r="H113" i="2"/>
  <c r="H121" i="2" s="1"/>
  <c r="H118" i="2"/>
  <c r="H129" i="2"/>
  <c r="H136" i="2"/>
  <c r="F151" i="2"/>
  <c r="G151" i="2"/>
  <c r="H151" i="2" s="1"/>
  <c r="H153" i="2"/>
  <c r="G8" i="2"/>
  <c r="G40" i="2" s="1"/>
  <c r="G11" i="2"/>
  <c r="G22" i="2"/>
  <c r="G29" i="2"/>
  <c r="G36" i="2"/>
  <c r="G61" i="2"/>
  <c r="G100" i="2"/>
  <c r="G104" i="2"/>
  <c r="G121" i="2" s="1"/>
  <c r="G113" i="2"/>
  <c r="G118" i="2"/>
  <c r="G129" i="2"/>
  <c r="G136" i="2" s="1"/>
  <c r="G153" i="2"/>
  <c r="F8" i="2"/>
  <c r="F40" i="2" s="1"/>
  <c r="F11" i="2"/>
  <c r="F22" i="2"/>
  <c r="F29" i="2"/>
  <c r="F36" i="2"/>
  <c r="F61" i="2"/>
  <c r="F100" i="2"/>
  <c r="F104" i="2"/>
  <c r="F121" i="2" s="1"/>
  <c r="F113" i="2"/>
  <c r="F118" i="2"/>
  <c r="F129" i="2"/>
  <c r="F136" i="2" s="1"/>
  <c r="F153" i="2"/>
  <c r="E8" i="2"/>
  <c r="C11" i="2"/>
  <c r="E11" i="2" s="1"/>
  <c r="D11" i="2"/>
  <c r="C22" i="2"/>
  <c r="D22" i="2"/>
  <c r="E22" i="2"/>
  <c r="C29" i="2"/>
  <c r="D29" i="2"/>
  <c r="E29" i="2" s="1"/>
  <c r="C36" i="2"/>
  <c r="E36" i="2" s="1"/>
  <c r="D36" i="2"/>
  <c r="E61" i="2"/>
  <c r="E72" i="2"/>
  <c r="E79" i="2"/>
  <c r="E89" i="2"/>
  <c r="E93" i="2"/>
  <c r="E100" i="2"/>
  <c r="E104" i="2"/>
  <c r="E121" i="2" s="1"/>
  <c r="E113" i="2"/>
  <c r="E118" i="2"/>
  <c r="E129" i="2"/>
  <c r="E136" i="2" s="1"/>
  <c r="C151" i="2"/>
  <c r="D151" i="2"/>
  <c r="E151" i="2"/>
  <c r="E153" i="2"/>
  <c r="D8" i="2"/>
  <c r="D40" i="2"/>
  <c r="D61" i="2"/>
  <c r="D100" i="2"/>
  <c r="D104" i="2"/>
  <c r="D113" i="2"/>
  <c r="D121" i="2" s="1"/>
  <c r="D118" i="2"/>
  <c r="D129" i="2"/>
  <c r="D136" i="2"/>
  <c r="D153" i="2"/>
  <c r="C8" i="2"/>
  <c r="C40" i="2"/>
  <c r="C61" i="2"/>
  <c r="C100" i="2"/>
  <c r="C104" i="2"/>
  <c r="C113" i="2"/>
  <c r="C121" i="2" s="1"/>
  <c r="C118" i="2"/>
  <c r="C129" i="2"/>
  <c r="C136" i="2"/>
  <c r="C153" i="2"/>
  <c r="AA95" i="2"/>
  <c r="AC95" i="2" s="1"/>
  <c r="AB95" i="2"/>
  <c r="AA94" i="2"/>
  <c r="AB94" i="2"/>
  <c r="AC94" i="2"/>
  <c r="AA91" i="2"/>
  <c r="AB91" i="2"/>
  <c r="AC91" i="2" s="1"/>
  <c r="AA92" i="2"/>
  <c r="AA93" i="2" s="1"/>
  <c r="AB92" i="2"/>
  <c r="AB93" i="2"/>
  <c r="AA90" i="2"/>
  <c r="AB90" i="2"/>
  <c r="AC90" i="2"/>
  <c r="AA80" i="2"/>
  <c r="AB80" i="2"/>
  <c r="AB89" i="2" s="1"/>
  <c r="AA81" i="2"/>
  <c r="AC81" i="2" s="1"/>
  <c r="AB81" i="2"/>
  <c r="AA82" i="2"/>
  <c r="AC82" i="2" s="1"/>
  <c r="AB82" i="2"/>
  <c r="AA83" i="2"/>
  <c r="AB83" i="2"/>
  <c r="AC83" i="2"/>
  <c r="AA84" i="2"/>
  <c r="AB84" i="2"/>
  <c r="AC84" i="2" s="1"/>
  <c r="AA85" i="2"/>
  <c r="AC85" i="2" s="1"/>
  <c r="AB85" i="2"/>
  <c r="AA86" i="2"/>
  <c r="AC86" i="2" s="1"/>
  <c r="AB86" i="2"/>
  <c r="AA87" i="2"/>
  <c r="AB87" i="2"/>
  <c r="AC87" i="2"/>
  <c r="AA88" i="2"/>
  <c r="AB88" i="2"/>
  <c r="AC88" i="2" s="1"/>
  <c r="AA73" i="2"/>
  <c r="AC73" i="2" s="1"/>
  <c r="AB73" i="2"/>
  <c r="AB79" i="2" s="1"/>
  <c r="AA74" i="2"/>
  <c r="AA79" i="2" s="1"/>
  <c r="AB74" i="2"/>
  <c r="AC74" i="2"/>
  <c r="AA75" i="2"/>
  <c r="AB75" i="2"/>
  <c r="AC75" i="2" s="1"/>
  <c r="AA76" i="2"/>
  <c r="AC76" i="2" s="1"/>
  <c r="AB76" i="2"/>
  <c r="AA77" i="2"/>
  <c r="AC77" i="2" s="1"/>
  <c r="AB77" i="2"/>
  <c r="AA78" i="2"/>
  <c r="AB78" i="2"/>
  <c r="AC78" i="2"/>
  <c r="AA68" i="2"/>
  <c r="AC68" i="2" s="1"/>
  <c r="AB68" i="2"/>
  <c r="AA69" i="2"/>
  <c r="AC69" i="2" s="1"/>
  <c r="AB69" i="2"/>
  <c r="AB72" i="2" s="1"/>
  <c r="AA70" i="2"/>
  <c r="AB70" i="2"/>
  <c r="AC70" i="2"/>
  <c r="AA71" i="2"/>
  <c r="AB71" i="2"/>
  <c r="AC71" i="2" s="1"/>
  <c r="AA62" i="2"/>
  <c r="AC62" i="2" s="1"/>
  <c r="AB62" i="2"/>
  <c r="AB67" i="2" s="1"/>
  <c r="AA63" i="2"/>
  <c r="AB63" i="2"/>
  <c r="AC63" i="2"/>
  <c r="AA64" i="2"/>
  <c r="AB64" i="2"/>
  <c r="AC64" i="2" s="1"/>
  <c r="AA65" i="2"/>
  <c r="AC65" i="2" s="1"/>
  <c r="AB65" i="2"/>
  <c r="AA66" i="2"/>
  <c r="AC66" i="2" s="1"/>
  <c r="AB66" i="2"/>
  <c r="AA67" i="2"/>
  <c r="Y65" i="1"/>
  <c r="X65" i="1"/>
  <c r="C65" i="1"/>
  <c r="AB35" i="1"/>
  <c r="AC35" i="1" s="1"/>
  <c r="AA35" i="1"/>
  <c r="C8" i="1"/>
  <c r="AA60" i="1"/>
  <c r="AC60" i="1" s="1"/>
  <c r="AB60" i="1"/>
  <c r="AB103" i="1"/>
  <c r="AA103" i="1"/>
  <c r="AC103" i="1"/>
  <c r="AB102" i="1"/>
  <c r="AA102" i="1"/>
  <c r="AC102" i="1" s="1"/>
  <c r="AB101" i="1"/>
  <c r="AC101" i="1" s="1"/>
  <c r="AA101" i="1"/>
  <c r="AB100" i="1"/>
  <c r="AA100" i="1"/>
  <c r="AC100" i="1" s="1"/>
  <c r="AB99" i="1"/>
  <c r="AA99" i="1"/>
  <c r="AC99" i="1"/>
  <c r="C112" i="1"/>
  <c r="AB172" i="1"/>
  <c r="AB176" i="1" s="1"/>
  <c r="AA172" i="1"/>
  <c r="AB115" i="1"/>
  <c r="AC115" i="1" s="1"/>
  <c r="AA115" i="1"/>
  <c r="AB27" i="1"/>
  <c r="AC27" i="1" s="1"/>
  <c r="AA27" i="1"/>
  <c r="AC172" i="1"/>
  <c r="AB94" i="1"/>
  <c r="AC94" i="1" s="1"/>
  <c r="AA94" i="1"/>
  <c r="AB85" i="1"/>
  <c r="AA85" i="1"/>
  <c r="AC85" i="1" s="1"/>
  <c r="AB106" i="1"/>
  <c r="AA106" i="1"/>
  <c r="AB159" i="1"/>
  <c r="AA159" i="1"/>
  <c r="AB49" i="1"/>
  <c r="AA49" i="1"/>
  <c r="AC49" i="1" s="1"/>
  <c r="C21" i="1"/>
  <c r="C11" i="1"/>
  <c r="E11" i="1" s="1"/>
  <c r="C30" i="1"/>
  <c r="C33" i="1"/>
  <c r="C38" i="1"/>
  <c r="C42" i="1"/>
  <c r="Z8" i="1"/>
  <c r="Y8" i="1"/>
  <c r="X8" i="1"/>
  <c r="W8" i="1"/>
  <c r="W42" i="1" s="1"/>
  <c r="V8" i="1"/>
  <c r="U8" i="1"/>
  <c r="T8" i="1"/>
  <c r="S8" i="1"/>
  <c r="S42" i="1" s="1"/>
  <c r="S179" i="1" s="1"/>
  <c r="R8" i="1"/>
  <c r="Q8" i="1"/>
  <c r="Q42" i="1" s="1"/>
  <c r="P8" i="1"/>
  <c r="O8" i="1"/>
  <c r="O42" i="1" s="1"/>
  <c r="N8" i="1"/>
  <c r="M8" i="1"/>
  <c r="M42" i="1" s="1"/>
  <c r="L8" i="1"/>
  <c r="K8" i="1"/>
  <c r="K42" i="1" s="1"/>
  <c r="J8" i="1"/>
  <c r="I8" i="1"/>
  <c r="I42" i="1" s="1"/>
  <c r="H8" i="1"/>
  <c r="G8" i="1"/>
  <c r="G42" i="1" s="1"/>
  <c r="G179" i="1" s="1"/>
  <c r="F8" i="1"/>
  <c r="E8" i="1"/>
  <c r="D8" i="1"/>
  <c r="AB7" i="1"/>
  <c r="AC7" i="1" s="1"/>
  <c r="AA7" i="1"/>
  <c r="AC106" i="1"/>
  <c r="AC159" i="1"/>
  <c r="C117" i="1"/>
  <c r="C90" i="1"/>
  <c r="C78" i="1"/>
  <c r="C72" i="1"/>
  <c r="E72" i="1" s="1"/>
  <c r="E120" i="1" s="1"/>
  <c r="Y30" i="1"/>
  <c r="X30" i="1"/>
  <c r="V30" i="1"/>
  <c r="U30" i="1"/>
  <c r="S30" i="1"/>
  <c r="R30" i="1"/>
  <c r="P30" i="1"/>
  <c r="O30" i="1"/>
  <c r="M30" i="1"/>
  <c r="L30" i="1"/>
  <c r="J30" i="1"/>
  <c r="I30" i="1"/>
  <c r="G30" i="1"/>
  <c r="F30" i="1"/>
  <c r="D30" i="1"/>
  <c r="D21" i="1"/>
  <c r="D11" i="1"/>
  <c r="D33" i="1"/>
  <c r="D42" i="1" s="1"/>
  <c r="D38" i="1"/>
  <c r="E30" i="1"/>
  <c r="AA150" i="1"/>
  <c r="AB150" i="1"/>
  <c r="AB153" i="1" s="1"/>
  <c r="AB160" i="1" s="1"/>
  <c r="R78" i="1"/>
  <c r="J112" i="1"/>
  <c r="AB82" i="1"/>
  <c r="AA82" i="1"/>
  <c r="AC82" i="1" s="1"/>
  <c r="AB157" i="1"/>
  <c r="AA157" i="1"/>
  <c r="AC157" i="1" s="1"/>
  <c r="AB156" i="1"/>
  <c r="AA156" i="1"/>
  <c r="AC156" i="1" s="1"/>
  <c r="F128" i="1"/>
  <c r="AB108" i="1"/>
  <c r="AC108" i="1" s="1"/>
  <c r="AA108" i="1"/>
  <c r="AB105" i="1"/>
  <c r="AA105" i="1"/>
  <c r="AB98" i="1"/>
  <c r="AC98" i="1" s="1"/>
  <c r="AA98" i="1"/>
  <c r="AA96" i="1"/>
  <c r="AC96" i="1" s="1"/>
  <c r="AB96" i="1"/>
  <c r="AB92" i="1"/>
  <c r="AB112" i="1" s="1"/>
  <c r="AA92" i="1"/>
  <c r="AB89" i="1"/>
  <c r="AA89" i="1"/>
  <c r="AB86" i="1"/>
  <c r="AC86" i="1" s="1"/>
  <c r="AA86" i="1"/>
  <c r="AB84" i="1"/>
  <c r="AB90" i="1" s="1"/>
  <c r="AA84" i="1"/>
  <c r="AB155" i="1"/>
  <c r="AC155" i="1" s="1"/>
  <c r="AA155" i="1"/>
  <c r="H33" i="1"/>
  <c r="Y178" i="1"/>
  <c r="X178" i="1"/>
  <c r="Z178" i="1"/>
  <c r="Y176" i="1"/>
  <c r="X176" i="1"/>
  <c r="Y153" i="1"/>
  <c r="Y160" i="1" s="1"/>
  <c r="X153" i="1"/>
  <c r="X160" i="1" s="1"/>
  <c r="Y142" i="1"/>
  <c r="X142" i="1"/>
  <c r="Y137" i="1"/>
  <c r="X137" i="1"/>
  <c r="Y128" i="1"/>
  <c r="X128" i="1"/>
  <c r="Y124" i="1"/>
  <c r="Y145" i="1" s="1"/>
  <c r="X124" i="1"/>
  <c r="Y117" i="1"/>
  <c r="X117" i="1"/>
  <c r="Y112" i="1"/>
  <c r="X112" i="1"/>
  <c r="Y90" i="1"/>
  <c r="X90" i="1"/>
  <c r="Y78" i="1"/>
  <c r="X78" i="1"/>
  <c r="Y72" i="1"/>
  <c r="Y120" i="1" s="1"/>
  <c r="X72" i="1"/>
  <c r="Y38" i="1"/>
  <c r="X38" i="1"/>
  <c r="Y33" i="1"/>
  <c r="X33" i="1"/>
  <c r="Y21" i="1"/>
  <c r="Y11" i="1"/>
  <c r="Y42" i="1"/>
  <c r="Y179" i="1" s="1"/>
  <c r="X21" i="1"/>
  <c r="X11" i="1"/>
  <c r="X42" i="1" s="1"/>
  <c r="Z11" i="1"/>
  <c r="Z42" i="1" s="1"/>
  <c r="V178" i="1"/>
  <c r="U178" i="1"/>
  <c r="W178" i="1"/>
  <c r="V176" i="1"/>
  <c r="W176" i="1" s="1"/>
  <c r="U176" i="1"/>
  <c r="V153" i="1"/>
  <c r="V160" i="1" s="1"/>
  <c r="U153" i="1"/>
  <c r="U160" i="1" s="1"/>
  <c r="V142" i="1"/>
  <c r="U142" i="1"/>
  <c r="V137" i="1"/>
  <c r="U137" i="1"/>
  <c r="V128" i="1"/>
  <c r="U128" i="1"/>
  <c r="V124" i="1"/>
  <c r="V145" i="1" s="1"/>
  <c r="U124" i="1"/>
  <c r="V117" i="1"/>
  <c r="U117" i="1"/>
  <c r="V112" i="1"/>
  <c r="U112" i="1"/>
  <c r="V90" i="1"/>
  <c r="U90" i="1"/>
  <c r="V78" i="1"/>
  <c r="U78" i="1"/>
  <c r="V72" i="1"/>
  <c r="V120" i="1" s="1"/>
  <c r="U72" i="1"/>
  <c r="V65" i="1"/>
  <c r="U65" i="1"/>
  <c r="V38" i="1"/>
  <c r="U38" i="1"/>
  <c r="V33" i="1"/>
  <c r="U33" i="1"/>
  <c r="W30" i="1"/>
  <c r="V21" i="1"/>
  <c r="V11" i="1"/>
  <c r="V42" i="1" s="1"/>
  <c r="U21" i="1"/>
  <c r="U11" i="1"/>
  <c r="U42" i="1"/>
  <c r="U179" i="1" s="1"/>
  <c r="S178" i="1"/>
  <c r="R178" i="1"/>
  <c r="T178" i="1"/>
  <c r="S176" i="1"/>
  <c r="T176" i="1" s="1"/>
  <c r="R176" i="1"/>
  <c r="S153" i="1"/>
  <c r="S160" i="1" s="1"/>
  <c r="R153" i="1"/>
  <c r="R160" i="1" s="1"/>
  <c r="S142" i="1"/>
  <c r="R142" i="1"/>
  <c r="S137" i="1"/>
  <c r="R137" i="1"/>
  <c r="S128" i="1"/>
  <c r="R128" i="1"/>
  <c r="S124" i="1"/>
  <c r="S145" i="1" s="1"/>
  <c r="R124" i="1"/>
  <c r="S117" i="1"/>
  <c r="R117" i="1"/>
  <c r="S112" i="1"/>
  <c r="R112" i="1"/>
  <c r="S90" i="1"/>
  <c r="R90" i="1"/>
  <c r="S78" i="1"/>
  <c r="S120" i="1" s="1"/>
  <c r="S72" i="1"/>
  <c r="R72" i="1"/>
  <c r="T72" i="1" s="1"/>
  <c r="T120" i="1" s="1"/>
  <c r="S65" i="1"/>
  <c r="R65" i="1"/>
  <c r="S38" i="1"/>
  <c r="R38" i="1"/>
  <c r="T38" i="1"/>
  <c r="S33" i="1"/>
  <c r="R33" i="1"/>
  <c r="T33" i="1"/>
  <c r="S21" i="1"/>
  <c r="R21" i="1"/>
  <c r="S11" i="1"/>
  <c r="R11" i="1"/>
  <c r="R42" i="1" s="1"/>
  <c r="P178" i="1"/>
  <c r="O178" i="1"/>
  <c r="Q178" i="1"/>
  <c r="P176" i="1"/>
  <c r="O176" i="1"/>
  <c r="P153" i="1"/>
  <c r="P160" i="1" s="1"/>
  <c r="O153" i="1"/>
  <c r="O160" i="1" s="1"/>
  <c r="P142" i="1"/>
  <c r="O142" i="1"/>
  <c r="P137" i="1"/>
  <c r="O137" i="1"/>
  <c r="P128" i="1"/>
  <c r="O128" i="1"/>
  <c r="P124" i="1"/>
  <c r="O124" i="1"/>
  <c r="P117" i="1"/>
  <c r="O117" i="1"/>
  <c r="P112" i="1"/>
  <c r="O112" i="1"/>
  <c r="P90" i="1"/>
  <c r="O90" i="1"/>
  <c r="P78" i="1"/>
  <c r="O78" i="1"/>
  <c r="P72" i="1"/>
  <c r="Q72" i="1" s="1"/>
  <c r="Q120" i="1" s="1"/>
  <c r="O72" i="1"/>
  <c r="P65" i="1"/>
  <c r="O65" i="1"/>
  <c r="P38" i="1"/>
  <c r="O38" i="1"/>
  <c r="Q38" i="1"/>
  <c r="P33" i="1"/>
  <c r="O33" i="1"/>
  <c r="P21" i="1"/>
  <c r="P11" i="1"/>
  <c r="P42" i="1" s="1"/>
  <c r="P179" i="1" s="1"/>
  <c r="O21" i="1"/>
  <c r="O11" i="1"/>
  <c r="M178" i="1"/>
  <c r="L178" i="1"/>
  <c r="N178" i="1"/>
  <c r="M176" i="1"/>
  <c r="L176" i="1"/>
  <c r="M153" i="1"/>
  <c r="M160" i="1" s="1"/>
  <c r="L153" i="1"/>
  <c r="L160" i="1" s="1"/>
  <c r="M142" i="1"/>
  <c r="L142" i="1"/>
  <c r="M137" i="1"/>
  <c r="L137" i="1"/>
  <c r="M128" i="1"/>
  <c r="L128" i="1"/>
  <c r="M124" i="1"/>
  <c r="L124" i="1"/>
  <c r="M117" i="1"/>
  <c r="L117" i="1"/>
  <c r="M112" i="1"/>
  <c r="L112" i="1"/>
  <c r="M90" i="1"/>
  <c r="L90" i="1"/>
  <c r="M78" i="1"/>
  <c r="L78" i="1"/>
  <c r="M72" i="1"/>
  <c r="M120" i="1" s="1"/>
  <c r="L72" i="1"/>
  <c r="M65" i="1"/>
  <c r="L65" i="1"/>
  <c r="M38" i="1"/>
  <c r="L38" i="1"/>
  <c r="M33" i="1"/>
  <c r="L33" i="1"/>
  <c r="N30" i="1"/>
  <c r="M21" i="1"/>
  <c r="M11" i="1"/>
  <c r="L21" i="1"/>
  <c r="L42" i="1" s="1"/>
  <c r="L179" i="1" s="1"/>
  <c r="L11" i="1"/>
  <c r="J178" i="1"/>
  <c r="I178" i="1"/>
  <c r="K178" i="1"/>
  <c r="J176" i="1"/>
  <c r="I176" i="1"/>
  <c r="J153" i="1"/>
  <c r="J160" i="1" s="1"/>
  <c r="I153" i="1"/>
  <c r="I160" i="1" s="1"/>
  <c r="J142" i="1"/>
  <c r="I142" i="1"/>
  <c r="J137" i="1"/>
  <c r="I137" i="1"/>
  <c r="J128" i="1"/>
  <c r="I128" i="1"/>
  <c r="J124" i="1"/>
  <c r="J145" i="1" s="1"/>
  <c r="I124" i="1"/>
  <c r="J117" i="1"/>
  <c r="I117" i="1"/>
  <c r="I112" i="1"/>
  <c r="J90" i="1"/>
  <c r="I90" i="1"/>
  <c r="J78" i="1"/>
  <c r="I78" i="1"/>
  <c r="J72" i="1"/>
  <c r="I72" i="1"/>
  <c r="K72" i="1" s="1"/>
  <c r="K120" i="1" s="1"/>
  <c r="J65" i="1"/>
  <c r="I65" i="1"/>
  <c r="J38" i="1"/>
  <c r="I38" i="1"/>
  <c r="J33" i="1"/>
  <c r="I33" i="1"/>
  <c r="K33" i="1"/>
  <c r="J21" i="1"/>
  <c r="J42" i="1" s="1"/>
  <c r="J179" i="1" s="1"/>
  <c r="J11" i="1"/>
  <c r="I21" i="1"/>
  <c r="I11" i="1"/>
  <c r="K11" i="1"/>
  <c r="G178" i="1"/>
  <c r="F178" i="1"/>
  <c r="H178" i="1"/>
  <c r="G176" i="1"/>
  <c r="H176" i="1" s="1"/>
  <c r="F176" i="1"/>
  <c r="G153" i="1"/>
  <c r="G160" i="1" s="1"/>
  <c r="F153" i="1"/>
  <c r="F160" i="1" s="1"/>
  <c r="G142" i="1"/>
  <c r="F142" i="1"/>
  <c r="G137" i="1"/>
  <c r="F137" i="1"/>
  <c r="G128" i="1"/>
  <c r="G145" i="1" s="1"/>
  <c r="G124" i="1"/>
  <c r="F124" i="1"/>
  <c r="F145" i="1" s="1"/>
  <c r="G117" i="1"/>
  <c r="F117" i="1"/>
  <c r="G112" i="1"/>
  <c r="F112" i="1"/>
  <c r="G90" i="1"/>
  <c r="F90" i="1"/>
  <c r="G78" i="1"/>
  <c r="F78" i="1"/>
  <c r="G72" i="1"/>
  <c r="F72" i="1"/>
  <c r="H72" i="1" s="1"/>
  <c r="H120" i="1" s="1"/>
  <c r="G65" i="1"/>
  <c r="F65" i="1"/>
  <c r="G38" i="1"/>
  <c r="F38" i="1"/>
  <c r="G33" i="1"/>
  <c r="F33" i="1"/>
  <c r="G21" i="1"/>
  <c r="G11" i="1"/>
  <c r="F21" i="1"/>
  <c r="F11" i="1"/>
  <c r="F42" i="1"/>
  <c r="AB134" i="1"/>
  <c r="AA134" i="1"/>
  <c r="D142" i="1"/>
  <c r="AB141" i="1"/>
  <c r="AB142" i="1" s="1"/>
  <c r="C142" i="1"/>
  <c r="AA141" i="1"/>
  <c r="AC141" i="1" s="1"/>
  <c r="AB133" i="1"/>
  <c r="AA133" i="1"/>
  <c r="AC133" i="1" s="1"/>
  <c r="D128" i="1"/>
  <c r="AB127" i="1"/>
  <c r="C128" i="1"/>
  <c r="AA127" i="1"/>
  <c r="AC127" i="1" s="1"/>
  <c r="D90" i="1"/>
  <c r="AB74" i="1"/>
  <c r="AC74" i="1" s="1"/>
  <c r="AA74" i="1"/>
  <c r="D72" i="1"/>
  <c r="D120" i="1" s="1"/>
  <c r="AB120" i="1" s="1"/>
  <c r="AB71" i="1"/>
  <c r="AA71" i="1"/>
  <c r="AB59" i="1"/>
  <c r="AC59" i="1" s="1"/>
  <c r="AA59" i="1"/>
  <c r="AB62" i="1"/>
  <c r="AC62" i="1" s="1"/>
  <c r="AA62" i="1"/>
  <c r="AB55" i="1"/>
  <c r="AC55" i="1" s="1"/>
  <c r="AA55" i="1"/>
  <c r="AB53" i="1"/>
  <c r="AA53" i="1"/>
  <c r="AB58" i="1"/>
  <c r="AA58" i="1"/>
  <c r="AB47" i="1"/>
  <c r="AC47" i="1" s="1"/>
  <c r="AA47" i="1"/>
  <c r="AB44" i="1"/>
  <c r="AC44" i="1" s="1"/>
  <c r="AA44" i="1"/>
  <c r="AB22" i="1"/>
  <c r="AB30" i="1" s="1"/>
  <c r="AA22" i="1"/>
  <c r="E142" i="1"/>
  <c r="E128" i="1"/>
  <c r="Z176" i="1"/>
  <c r="Z30" i="1"/>
  <c r="N38" i="1"/>
  <c r="W38" i="1"/>
  <c r="Q30" i="1"/>
  <c r="K30" i="1"/>
  <c r="T30" i="1"/>
  <c r="W11" i="1"/>
  <c r="Z33" i="1"/>
  <c r="H30" i="1"/>
  <c r="K124" i="1"/>
  <c r="W128" i="1"/>
  <c r="Z124" i="1"/>
  <c r="N11" i="1"/>
  <c r="N42" i="1" s="1"/>
  <c r="N33" i="1"/>
  <c r="E137" i="1"/>
  <c r="E145" i="1" s="1"/>
  <c r="Q117" i="1"/>
  <c r="W117" i="1"/>
  <c r="AC150" i="1"/>
  <c r="X145" i="1"/>
  <c r="Z38" i="1"/>
  <c r="U145" i="1"/>
  <c r="W78" i="1"/>
  <c r="W72" i="1"/>
  <c r="W120" i="1" s="1"/>
  <c r="W65" i="1"/>
  <c r="T142" i="1"/>
  <c r="T128" i="1"/>
  <c r="T124" i="1"/>
  <c r="T145" i="1" s="1"/>
  <c r="T112" i="1"/>
  <c r="T21" i="1"/>
  <c r="T11" i="1"/>
  <c r="T42" i="1"/>
  <c r="T179" i="1" s="1"/>
  <c r="Q142" i="1"/>
  <c r="Q128" i="1"/>
  <c r="AC105" i="1"/>
  <c r="Q78" i="1"/>
  <c r="Q33" i="1"/>
  <c r="Q21" i="1"/>
  <c r="Q11" i="1"/>
  <c r="N176" i="1"/>
  <c r="N153" i="1"/>
  <c r="N160" i="1" s="1"/>
  <c r="N142" i="1"/>
  <c r="N128" i="1"/>
  <c r="M145" i="1"/>
  <c r="N78" i="1"/>
  <c r="L120" i="1"/>
  <c r="K142" i="1"/>
  <c r="K117" i="1"/>
  <c r="AC92" i="1"/>
  <c r="AC84" i="1"/>
  <c r="K90" i="1"/>
  <c r="J120" i="1"/>
  <c r="K38" i="1"/>
  <c r="H153" i="1"/>
  <c r="H160" i="1"/>
  <c r="H128" i="1"/>
  <c r="AC89" i="1"/>
  <c r="H117" i="1"/>
  <c r="H90" i="1"/>
  <c r="H65" i="1"/>
  <c r="H38" i="1"/>
  <c r="H21" i="1"/>
  <c r="H11" i="1"/>
  <c r="H42" i="1" s="1"/>
  <c r="Z21" i="1"/>
  <c r="Z65" i="1"/>
  <c r="Z78" i="1"/>
  <c r="Z90" i="1"/>
  <c r="Z112" i="1"/>
  <c r="X120" i="1"/>
  <c r="Z117" i="1"/>
  <c r="Z128" i="1"/>
  <c r="Z137" i="1"/>
  <c r="Z142" i="1"/>
  <c r="Z145" i="1" s="1"/>
  <c r="Z153" i="1"/>
  <c r="Z160" i="1"/>
  <c r="Q176" i="1"/>
  <c r="W153" i="1"/>
  <c r="W160" i="1"/>
  <c r="T153" i="1"/>
  <c r="T160" i="1"/>
  <c r="Q153" i="1"/>
  <c r="Q160" i="1"/>
  <c r="W142" i="1"/>
  <c r="R145" i="1"/>
  <c r="O145" i="1"/>
  <c r="W137" i="1"/>
  <c r="T137" i="1"/>
  <c r="Q137" i="1"/>
  <c r="W124" i="1"/>
  <c r="P145" i="1"/>
  <c r="Q124" i="1"/>
  <c r="T117" i="1"/>
  <c r="W112" i="1"/>
  <c r="Q112" i="1"/>
  <c r="W90" i="1"/>
  <c r="T90" i="1"/>
  <c r="P120" i="1"/>
  <c r="Q90" i="1"/>
  <c r="O120" i="1"/>
  <c r="T78" i="1"/>
  <c r="T65" i="1"/>
  <c r="Q65" i="1"/>
  <c r="W33" i="1"/>
  <c r="W21" i="1"/>
  <c r="N137" i="1"/>
  <c r="L145" i="1"/>
  <c r="N124" i="1"/>
  <c r="N145" i="1" s="1"/>
  <c r="N117" i="1"/>
  <c r="N112" i="1"/>
  <c r="N90" i="1"/>
  <c r="N65" i="1"/>
  <c r="N21" i="1"/>
  <c r="K176" i="1"/>
  <c r="K153" i="1"/>
  <c r="K160" i="1"/>
  <c r="H142" i="1"/>
  <c r="K137" i="1"/>
  <c r="K145" i="1" s="1"/>
  <c r="I145" i="1"/>
  <c r="H137" i="1"/>
  <c r="AC134" i="1"/>
  <c r="K128" i="1"/>
  <c r="H124" i="1"/>
  <c r="K112" i="1"/>
  <c r="H112" i="1"/>
  <c r="K78" i="1"/>
  <c r="H78" i="1"/>
  <c r="K65" i="1"/>
  <c r="K21" i="1"/>
  <c r="G120" i="1"/>
  <c r="N72" i="1"/>
  <c r="N120" i="1" s="1"/>
  <c r="U120" i="1"/>
  <c r="AC22" i="1"/>
  <c r="AC30" i="1" s="1"/>
  <c r="AC71" i="1"/>
  <c r="AC53" i="1"/>
  <c r="AC58" i="1"/>
  <c r="AA118" i="1"/>
  <c r="AC118" i="1" s="1"/>
  <c r="AB118" i="1"/>
  <c r="E178" i="1"/>
  <c r="D178" i="1"/>
  <c r="C178" i="1"/>
  <c r="Q145" i="1"/>
  <c r="H145" i="1"/>
  <c r="W145" i="1"/>
  <c r="AB119" i="1"/>
  <c r="AA119" i="1"/>
  <c r="AB64" i="1"/>
  <c r="AA64" i="1"/>
  <c r="AC64" i="1" s="1"/>
  <c r="AB41" i="1"/>
  <c r="AA41" i="1"/>
  <c r="AC41" i="1" s="1"/>
  <c r="D176" i="1"/>
  <c r="C176" i="1"/>
  <c r="E176" i="1" s="1"/>
  <c r="E153" i="1"/>
  <c r="E160" i="1"/>
  <c r="D153" i="1"/>
  <c r="D160" i="1"/>
  <c r="C153" i="1"/>
  <c r="C160" i="1"/>
  <c r="D137" i="1"/>
  <c r="C137" i="1"/>
  <c r="E124" i="1"/>
  <c r="D124" i="1"/>
  <c r="D145" i="1" s="1"/>
  <c r="C124" i="1"/>
  <c r="AA113" i="1"/>
  <c r="E117" i="1"/>
  <c r="D117" i="1"/>
  <c r="E112" i="1"/>
  <c r="D112" i="1"/>
  <c r="E90" i="1"/>
  <c r="E78" i="1"/>
  <c r="D78" i="1"/>
  <c r="AA63" i="1"/>
  <c r="AC63" i="1" s="1"/>
  <c r="E65" i="1"/>
  <c r="D65" i="1"/>
  <c r="E38" i="1"/>
  <c r="E21" i="1"/>
  <c r="E33" i="1"/>
  <c r="AB135" i="1"/>
  <c r="AB137" i="1" s="1"/>
  <c r="AA135" i="1"/>
  <c r="AA130" i="1"/>
  <c r="AC130" i="1" s="1"/>
  <c r="AB130" i="1"/>
  <c r="AB113" i="1"/>
  <c r="AB109" i="1"/>
  <c r="AA109" i="1"/>
  <c r="AC109" i="1" s="1"/>
  <c r="AB107" i="1"/>
  <c r="AA107" i="1"/>
  <c r="AB93" i="1"/>
  <c r="AA93" i="1"/>
  <c r="AC93" i="1" s="1"/>
  <c r="AB75" i="1"/>
  <c r="AA75" i="1"/>
  <c r="AC75" i="1" s="1"/>
  <c r="AB50" i="1"/>
  <c r="AA50" i="1"/>
  <c r="AB48" i="1"/>
  <c r="AA48" i="1"/>
  <c r="AA65" i="1" s="1"/>
  <c r="AB37" i="1"/>
  <c r="AA37" i="1"/>
  <c r="AA38" i="1" s="1"/>
  <c r="AB36" i="1"/>
  <c r="AA36" i="1"/>
  <c r="AC36" i="1" s="1"/>
  <c r="AC38" i="1" s="1"/>
  <c r="AA28" i="1"/>
  <c r="AB28" i="1"/>
  <c r="AB177" i="1"/>
  <c r="AB178" i="1"/>
  <c r="AA177" i="1"/>
  <c r="AA178" i="1"/>
  <c r="AB175" i="1"/>
  <c r="AA175" i="1"/>
  <c r="AC175" i="1" s="1"/>
  <c r="AB174" i="1"/>
  <c r="AA174" i="1"/>
  <c r="AC174" i="1" s="1"/>
  <c r="AB173" i="1"/>
  <c r="AA173" i="1"/>
  <c r="AB171" i="1"/>
  <c r="AA171" i="1"/>
  <c r="AC171" i="1" s="1"/>
  <c r="AB170" i="1"/>
  <c r="AA170" i="1"/>
  <c r="AB169" i="1"/>
  <c r="AA169" i="1"/>
  <c r="AC169" i="1" s="1"/>
  <c r="AB168" i="1"/>
  <c r="AA168" i="1"/>
  <c r="AB167" i="1"/>
  <c r="AA167" i="1"/>
  <c r="AC167" i="1" s="1"/>
  <c r="AB166" i="1"/>
  <c r="AA166" i="1"/>
  <c r="AB165" i="1"/>
  <c r="AA165" i="1"/>
  <c r="AC165" i="1" s="1"/>
  <c r="AB164" i="1"/>
  <c r="AA164" i="1"/>
  <c r="AC164" i="1" s="1"/>
  <c r="AB163" i="1"/>
  <c r="AA163" i="1"/>
  <c r="AC163" i="1" s="1"/>
  <c r="AB162" i="1"/>
  <c r="AA162" i="1"/>
  <c r="AC162" i="1" s="1"/>
  <c r="AB161" i="1"/>
  <c r="AA161" i="1"/>
  <c r="AC161" i="1" s="1"/>
  <c r="AB158" i="1"/>
  <c r="AA158" i="1"/>
  <c r="AB154" i="1"/>
  <c r="AA154" i="1"/>
  <c r="AC154" i="1" s="1"/>
  <c r="AB152" i="1"/>
  <c r="AA152" i="1"/>
  <c r="AC152" i="1" s="1"/>
  <c r="AB151" i="1"/>
  <c r="AA151" i="1"/>
  <c r="AC151" i="1" s="1"/>
  <c r="AB149" i="1"/>
  <c r="AA149" i="1"/>
  <c r="AB148" i="1"/>
  <c r="AA148" i="1"/>
  <c r="AB147" i="1"/>
  <c r="AA147" i="1"/>
  <c r="AC147" i="1" s="1"/>
  <c r="AC153" i="1" s="1"/>
  <c r="AC160" i="1" s="1"/>
  <c r="AB146" i="1"/>
  <c r="AA146" i="1"/>
  <c r="AB144" i="1"/>
  <c r="AA144" i="1"/>
  <c r="AB143" i="1"/>
  <c r="AA143" i="1"/>
  <c r="AC143" i="1" s="1"/>
  <c r="AB140" i="1"/>
  <c r="AA140" i="1"/>
  <c r="AC140" i="1" s="1"/>
  <c r="AB139" i="1"/>
  <c r="AA139" i="1"/>
  <c r="AC139" i="1" s="1"/>
  <c r="AB138" i="1"/>
  <c r="AA138" i="1"/>
  <c r="AA142" i="1" s="1"/>
  <c r="AB136" i="1"/>
  <c r="AA136" i="1"/>
  <c r="AC136" i="1" s="1"/>
  <c r="AB132" i="1"/>
  <c r="AA132" i="1"/>
  <c r="AC132" i="1" s="1"/>
  <c r="AB131" i="1"/>
  <c r="AA131" i="1"/>
  <c r="AC131" i="1" s="1"/>
  <c r="AB129" i="1"/>
  <c r="AA129" i="1"/>
  <c r="AB126" i="1"/>
  <c r="AA126" i="1"/>
  <c r="AC126" i="1" s="1"/>
  <c r="AB125" i="1"/>
  <c r="AA125" i="1"/>
  <c r="AC125" i="1" s="1"/>
  <c r="AB123" i="1"/>
  <c r="AA123" i="1"/>
  <c r="AB122" i="1"/>
  <c r="AA122" i="1"/>
  <c r="AB121" i="1"/>
  <c r="AA121" i="1"/>
  <c r="AA124" i="1" s="1"/>
  <c r="AB116" i="1"/>
  <c r="AA116" i="1"/>
  <c r="AB114" i="1"/>
  <c r="AA114" i="1"/>
  <c r="AA117" i="1" s="1"/>
  <c r="AB111" i="1"/>
  <c r="AA111" i="1"/>
  <c r="AB110" i="1"/>
  <c r="AA110" i="1"/>
  <c r="AC110" i="1" s="1"/>
  <c r="AB104" i="1"/>
  <c r="AA104" i="1"/>
  <c r="AC104" i="1" s="1"/>
  <c r="AB97" i="1"/>
  <c r="AA97" i="1"/>
  <c r="AC97" i="1" s="1"/>
  <c r="AB95" i="1"/>
  <c r="AA95" i="1"/>
  <c r="AC95" i="1" s="1"/>
  <c r="AB91" i="1"/>
  <c r="AA91" i="1"/>
  <c r="AA112" i="1" s="1"/>
  <c r="AB88" i="1"/>
  <c r="AA88" i="1"/>
  <c r="AC88" i="1" s="1"/>
  <c r="AB87" i="1"/>
  <c r="AA87" i="1"/>
  <c r="AC87" i="1" s="1"/>
  <c r="AB83" i="1"/>
  <c r="AA83" i="1"/>
  <c r="AC83" i="1" s="1"/>
  <c r="AB81" i="1"/>
  <c r="AA81" i="1"/>
  <c r="AB80" i="1"/>
  <c r="AA80" i="1"/>
  <c r="AC80" i="1" s="1"/>
  <c r="AB79" i="1"/>
  <c r="AA79" i="1"/>
  <c r="AC79" i="1" s="1"/>
  <c r="AB77" i="1"/>
  <c r="AA77" i="1"/>
  <c r="AC77" i="1" s="1"/>
  <c r="AB76" i="1"/>
  <c r="AA76" i="1"/>
  <c r="AC76" i="1" s="1"/>
  <c r="AB73" i="1"/>
  <c r="AA73" i="1"/>
  <c r="AA78" i="1" s="1"/>
  <c r="AB70" i="1"/>
  <c r="AA70" i="1"/>
  <c r="AC70" i="1" s="1"/>
  <c r="AB69" i="1"/>
  <c r="AA69" i="1"/>
  <c r="AC69" i="1" s="1"/>
  <c r="AB68" i="1"/>
  <c r="AA68" i="1"/>
  <c r="AB67" i="1"/>
  <c r="AA67" i="1"/>
  <c r="AC67" i="1" s="1"/>
  <c r="AB66" i="1"/>
  <c r="AA66" i="1"/>
  <c r="AC66" i="1" s="1"/>
  <c r="AB63" i="1"/>
  <c r="AB61" i="1"/>
  <c r="AC61" i="1" s="1"/>
  <c r="AA61" i="1"/>
  <c r="AB57" i="1"/>
  <c r="AC57" i="1" s="1"/>
  <c r="AA57" i="1"/>
  <c r="AB56" i="1"/>
  <c r="AA56" i="1"/>
  <c r="AB54" i="1"/>
  <c r="AC54" i="1" s="1"/>
  <c r="AA54" i="1"/>
  <c r="AB52" i="1"/>
  <c r="AC52" i="1" s="1"/>
  <c r="AA52" i="1"/>
  <c r="AB51" i="1"/>
  <c r="AA51" i="1"/>
  <c r="AB46" i="1"/>
  <c r="AA46" i="1"/>
  <c r="AB45" i="1"/>
  <c r="AC45" i="1" s="1"/>
  <c r="AA45" i="1"/>
  <c r="AB43" i="1"/>
  <c r="AB65" i="1" s="1"/>
  <c r="AA43" i="1"/>
  <c r="AB40" i="1"/>
  <c r="AC40" i="1" s="1"/>
  <c r="AA40" i="1"/>
  <c r="AB39" i="1"/>
  <c r="AC39" i="1" s="1"/>
  <c r="AA39" i="1"/>
  <c r="AB34" i="1"/>
  <c r="AC34" i="1" s="1"/>
  <c r="AA34" i="1"/>
  <c r="AB32" i="1"/>
  <c r="AA32" i="1"/>
  <c r="AB31" i="1"/>
  <c r="AB33" i="1" s="1"/>
  <c r="AA31" i="1"/>
  <c r="AB29" i="1"/>
  <c r="AA29" i="1"/>
  <c r="AB26" i="1"/>
  <c r="AC26" i="1" s="1"/>
  <c r="AA26" i="1"/>
  <c r="AB25" i="1"/>
  <c r="AA25" i="1"/>
  <c r="AB24" i="1"/>
  <c r="AC24" i="1" s="1"/>
  <c r="AA24" i="1"/>
  <c r="AB23" i="1"/>
  <c r="AA23" i="1"/>
  <c r="AB20" i="1"/>
  <c r="AC20" i="1" s="1"/>
  <c r="AA20" i="1"/>
  <c r="AB19" i="1"/>
  <c r="AA19" i="1"/>
  <c r="AB18" i="1"/>
  <c r="AB21" i="1" s="1"/>
  <c r="AA18" i="1"/>
  <c r="AB17" i="1"/>
  <c r="AC17" i="1" s="1"/>
  <c r="AA17" i="1"/>
  <c r="AB16" i="1"/>
  <c r="AC16" i="1" s="1"/>
  <c r="AA16" i="1"/>
  <c r="AB15" i="1"/>
  <c r="AC15" i="1" s="1"/>
  <c r="AA15" i="1"/>
  <c r="AB14" i="1"/>
  <c r="AA14" i="1"/>
  <c r="AB13" i="1"/>
  <c r="AA13" i="1"/>
  <c r="AB12" i="1"/>
  <c r="AC12" i="1" s="1"/>
  <c r="AA12" i="1"/>
  <c r="AB10" i="1"/>
  <c r="AA10" i="1"/>
  <c r="AB9" i="1"/>
  <c r="AC9" i="1" s="1"/>
  <c r="AC11" i="1" s="1"/>
  <c r="AA9" i="1"/>
  <c r="AB5" i="1"/>
  <c r="AC5" i="1" s="1"/>
  <c r="AC8" i="1" s="1"/>
  <c r="AB6" i="1"/>
  <c r="AB4" i="1"/>
  <c r="AB8" i="1" s="1"/>
  <c r="AA5" i="1"/>
  <c r="AA6" i="1"/>
  <c r="AA4" i="1"/>
  <c r="AA90" i="1"/>
  <c r="AB124" i="1"/>
  <c r="AA8" i="1"/>
  <c r="AA21" i="1"/>
  <c r="AA42" i="1" s="1"/>
  <c r="AB11" i="1"/>
  <c r="AA33" i="1"/>
  <c r="AA30" i="1"/>
  <c r="AB128" i="1"/>
  <c r="AC113" i="1"/>
  <c r="AA176" i="1"/>
  <c r="AB72" i="1"/>
  <c r="AC4" i="1"/>
  <c r="AC119" i="1"/>
  <c r="AC135" i="1"/>
  <c r="AA72" i="1"/>
  <c r="AC28" i="1"/>
  <c r="AB38" i="1"/>
  <c r="AB78" i="1"/>
  <c r="AC173" i="1"/>
  <c r="AC168" i="1"/>
  <c r="AC166" i="1"/>
  <c r="AC177" i="1"/>
  <c r="AC178" i="1" s="1"/>
  <c r="AC148" i="1"/>
  <c r="AC144" i="1"/>
  <c r="AC107" i="1"/>
  <c r="AC122" i="1"/>
  <c r="AC123" i="1"/>
  <c r="AC149" i="1"/>
  <c r="AC158" i="1"/>
  <c r="AC116" i="1"/>
  <c r="AC146" i="1"/>
  <c r="AC129" i="1"/>
  <c r="AC138" i="1"/>
  <c r="AC170" i="1"/>
  <c r="AC37" i="1"/>
  <c r="AC50" i="1"/>
  <c r="AC111" i="1"/>
  <c r="AC48" i="1"/>
  <c r="AC81" i="1"/>
  <c r="AC73" i="1"/>
  <c r="AC68" i="1"/>
  <c r="AC56" i="1"/>
  <c r="AC51" i="1"/>
  <c r="AC46" i="1"/>
  <c r="AC43" i="1"/>
  <c r="AC6" i="1"/>
  <c r="AC19" i="1"/>
  <c r="AC13" i="1"/>
  <c r="AC32" i="1"/>
  <c r="AC29" i="1"/>
  <c r="AC25" i="1"/>
  <c r="AC23" i="1"/>
  <c r="AC10" i="1"/>
  <c r="AA11" i="1"/>
  <c r="AC14" i="1"/>
  <c r="C145" i="1"/>
  <c r="AB42" i="1" l="1"/>
  <c r="AB179" i="1" s="1"/>
  <c r="AC72" i="1"/>
  <c r="AC90" i="1"/>
  <c r="AC142" i="1"/>
  <c r="AC176" i="1"/>
  <c r="H179" i="1"/>
  <c r="AC65" i="1"/>
  <c r="X179" i="1"/>
  <c r="L154" i="2"/>
  <c r="M154" i="2"/>
  <c r="P154" i="2"/>
  <c r="Q154" i="2"/>
  <c r="R154" i="2"/>
  <c r="S154" i="2"/>
  <c r="AC151" i="2"/>
  <c r="AC136" i="2"/>
  <c r="AC104" i="2"/>
  <c r="AC61" i="2"/>
  <c r="AC95" i="3"/>
  <c r="G144" i="3"/>
  <c r="E146" i="4"/>
  <c r="F179" i="1"/>
  <c r="Z179" i="1"/>
  <c r="K179" i="1"/>
  <c r="O179" i="1"/>
  <c r="W179" i="1"/>
  <c r="AC72" i="2"/>
  <c r="AC8" i="2"/>
  <c r="AC78" i="1"/>
  <c r="AC137" i="1"/>
  <c r="AB145" i="1"/>
  <c r="N179" i="1"/>
  <c r="V179" i="1"/>
  <c r="E42" i="1"/>
  <c r="E179" i="1" s="1"/>
  <c r="M179" i="1"/>
  <c r="Q179" i="1"/>
  <c r="AC79" i="2"/>
  <c r="D154" i="2"/>
  <c r="T154" i="2"/>
  <c r="AC68" i="3"/>
  <c r="W144" i="3"/>
  <c r="K146" i="4"/>
  <c r="AC128" i="1"/>
  <c r="D179" i="1"/>
  <c r="AC67" i="2"/>
  <c r="E40" i="2"/>
  <c r="E154" i="2" s="1"/>
  <c r="F154" i="2"/>
  <c r="G154" i="2"/>
  <c r="W154" i="2"/>
  <c r="X154" i="2"/>
  <c r="Y154" i="2"/>
  <c r="Z154" i="2"/>
  <c r="AA136" i="2"/>
  <c r="AC118" i="2"/>
  <c r="AC113" i="2"/>
  <c r="AB121" i="2"/>
  <c r="AB96" i="2"/>
  <c r="AC88" i="3"/>
  <c r="K91" i="3"/>
  <c r="K144" i="3" s="1"/>
  <c r="AC106" i="3"/>
  <c r="Q146" i="4"/>
  <c r="AC125" i="4"/>
  <c r="AC128" i="4" s="1"/>
  <c r="AC122" i="4"/>
  <c r="AB125" i="4"/>
  <c r="AB128" i="4" s="1"/>
  <c r="AB118" i="4"/>
  <c r="AC51" i="4"/>
  <c r="AB61" i="4"/>
  <c r="V189" i="6"/>
  <c r="V205" i="6" s="1"/>
  <c r="AB174" i="6"/>
  <c r="AC185" i="6"/>
  <c r="M201" i="7"/>
  <c r="Z161" i="8"/>
  <c r="Z172" i="8"/>
  <c r="AC114" i="1"/>
  <c r="AC117" i="1" s="1"/>
  <c r="AC121" i="1"/>
  <c r="AC124" i="1" s="1"/>
  <c r="AA153" i="1"/>
  <c r="AA160" i="1" s="1"/>
  <c r="Z72" i="1"/>
  <c r="Z120" i="1" s="1"/>
  <c r="C120" i="1"/>
  <c r="AA120" i="1" s="1"/>
  <c r="AC120" i="1" s="1"/>
  <c r="AC80" i="2"/>
  <c r="AC89" i="2" s="1"/>
  <c r="K67" i="2"/>
  <c r="K96" i="2" s="1"/>
  <c r="K154" i="2" s="1"/>
  <c r="W67" i="2"/>
  <c r="W96" i="2" s="1"/>
  <c r="AA113" i="2"/>
  <c r="AA121" i="2" s="1"/>
  <c r="AA22" i="2"/>
  <c r="AB32" i="2"/>
  <c r="AB8" i="2"/>
  <c r="AB40" i="2" s="1"/>
  <c r="O96" i="2"/>
  <c r="O154" i="2" s="1"/>
  <c r="C96" i="2"/>
  <c r="C154" i="2" s="1"/>
  <c r="AC27" i="2"/>
  <c r="AC13" i="2"/>
  <c r="AC79" i="3"/>
  <c r="AC77" i="3"/>
  <c r="AA88" i="3"/>
  <c r="F113" i="3"/>
  <c r="F144" i="3" s="1"/>
  <c r="J113" i="3"/>
  <c r="J144" i="3" s="1"/>
  <c r="Z113" i="3"/>
  <c r="AA143" i="3"/>
  <c r="AA98" i="3"/>
  <c r="AC140" i="3"/>
  <c r="AA141" i="3"/>
  <c r="AC122" i="3"/>
  <c r="AC108" i="3"/>
  <c r="AC110" i="3" s="1"/>
  <c r="AA106" i="3"/>
  <c r="AC94" i="3"/>
  <c r="AB91" i="3"/>
  <c r="L91" i="3"/>
  <c r="AA91" i="3" s="1"/>
  <c r="AC91" i="3" s="1"/>
  <c r="N64" i="3"/>
  <c r="N91" i="3" s="1"/>
  <c r="N144" i="3" s="1"/>
  <c r="AC48" i="3"/>
  <c r="AA67" i="4"/>
  <c r="AC68" i="4"/>
  <c r="AC72" i="4" s="1"/>
  <c r="AA72" i="4"/>
  <c r="AB90" i="4"/>
  <c r="AC87" i="4"/>
  <c r="AC90" i="4" s="1"/>
  <c r="AC94" i="4"/>
  <c r="C47" i="4"/>
  <c r="D118" i="4"/>
  <c r="D47" i="4"/>
  <c r="D146" i="4" s="1"/>
  <c r="F118" i="4"/>
  <c r="H47" i="4"/>
  <c r="H146" i="4" s="1"/>
  <c r="N118" i="4"/>
  <c r="O47" i="4"/>
  <c r="P118" i="4"/>
  <c r="P47" i="4"/>
  <c r="P146" i="4" s="1"/>
  <c r="R118" i="4"/>
  <c r="T47" i="4"/>
  <c r="T146" i="4" s="1"/>
  <c r="Z118" i="4"/>
  <c r="AC143" i="4"/>
  <c r="AB149" i="6"/>
  <c r="AC118" i="6"/>
  <c r="N122" i="6"/>
  <c r="Q132" i="6"/>
  <c r="Q140" i="6" s="1"/>
  <c r="AC131" i="6"/>
  <c r="AC155" i="6"/>
  <c r="N67" i="2"/>
  <c r="N96" i="2" s="1"/>
  <c r="N154" i="2" s="1"/>
  <c r="Z67" i="2"/>
  <c r="Z96" i="2" s="1"/>
  <c r="AA129" i="2"/>
  <c r="AA11" i="2"/>
  <c r="AB151" i="2"/>
  <c r="AB118" i="2"/>
  <c r="AB61" i="2"/>
  <c r="AC98" i="2"/>
  <c r="AC100" i="2" s="1"/>
  <c r="AC121" i="2" s="1"/>
  <c r="AC30" i="2"/>
  <c r="AC32" i="2" s="1"/>
  <c r="AC63" i="3"/>
  <c r="AC64" i="3" s="1"/>
  <c r="AA68" i="3"/>
  <c r="AA84" i="3"/>
  <c r="H64" i="3"/>
  <c r="H91" i="3" s="1"/>
  <c r="R113" i="3"/>
  <c r="V113" i="3"/>
  <c r="V144" i="3" s="1"/>
  <c r="AA121" i="3"/>
  <c r="AA126" i="3" s="1"/>
  <c r="AA95" i="3"/>
  <c r="AB121" i="3"/>
  <c r="AB126" i="3" s="1"/>
  <c r="AC98" i="3"/>
  <c r="AB95" i="3"/>
  <c r="AB113" i="3" s="1"/>
  <c r="R91" i="3"/>
  <c r="R144" i="3" s="1"/>
  <c r="AC47" i="3"/>
  <c r="AB67" i="4"/>
  <c r="AA79" i="4"/>
  <c r="AC93" i="4"/>
  <c r="C118" i="4"/>
  <c r="K118" i="4"/>
  <c r="L47" i="4"/>
  <c r="L146" i="4" s="1"/>
  <c r="M118" i="4"/>
  <c r="M146" i="4" s="1"/>
  <c r="O118" i="4"/>
  <c r="W118" i="4"/>
  <c r="W146" i="4" s="1"/>
  <c r="X47" i="4"/>
  <c r="X146" i="4" s="1"/>
  <c r="Y118" i="4"/>
  <c r="Y146" i="4" s="1"/>
  <c r="AA143" i="4"/>
  <c r="AC130" i="4"/>
  <c r="AB143" i="4"/>
  <c r="O97" i="4"/>
  <c r="C97" i="4"/>
  <c r="AC18" i="4"/>
  <c r="AA22" i="4"/>
  <c r="AA111" i="6"/>
  <c r="L140" i="6"/>
  <c r="U140" i="6"/>
  <c r="AA140" i="6" s="1"/>
  <c r="AA155" i="6"/>
  <c r="AA187" i="6"/>
  <c r="X189" i="6"/>
  <c r="L59" i="7"/>
  <c r="L201" i="7" s="1"/>
  <c r="Z29" i="7"/>
  <c r="Y8" i="8"/>
  <c r="AC29" i="2"/>
  <c r="AC22" i="4"/>
  <c r="AC18" i="1"/>
  <c r="AC21" i="1" s="1"/>
  <c r="AC42" i="1" s="1"/>
  <c r="AC91" i="1"/>
  <c r="AC112" i="1" s="1"/>
  <c r="AA137" i="1"/>
  <c r="AB117" i="1"/>
  <c r="AA128" i="1"/>
  <c r="AA145" i="1" s="1"/>
  <c r="F120" i="1"/>
  <c r="AA72" i="2"/>
  <c r="AA89" i="2"/>
  <c r="AC92" i="2"/>
  <c r="AC93" i="2" s="1"/>
  <c r="AC31" i="1"/>
  <c r="AC33" i="1" s="1"/>
  <c r="I120" i="1"/>
  <c r="I179" i="1" s="1"/>
  <c r="R120" i="1"/>
  <c r="R179" i="1" s="1"/>
  <c r="AA8" i="2"/>
  <c r="AA40" i="2" s="1"/>
  <c r="AB22" i="2"/>
  <c r="AC35" i="2"/>
  <c r="AC36" i="2" s="1"/>
  <c r="AC21" i="2"/>
  <c r="AC22" i="2" s="1"/>
  <c r="AB75" i="3"/>
  <c r="AC71" i="3"/>
  <c r="AC75" i="3" s="1"/>
  <c r="AB88" i="3"/>
  <c r="Q64" i="3"/>
  <c r="Q91" i="3" s="1"/>
  <c r="T64" i="3"/>
  <c r="T91" i="3" s="1"/>
  <c r="Z141" i="3"/>
  <c r="AC132" i="3"/>
  <c r="AC141" i="3" s="1"/>
  <c r="AC116" i="3"/>
  <c r="AC121" i="3" s="1"/>
  <c r="AC114" i="3"/>
  <c r="X91" i="3"/>
  <c r="Z64" i="3"/>
  <c r="Z91" i="3" s="1"/>
  <c r="Z144" i="3" s="1"/>
  <c r="AC56" i="3"/>
  <c r="AC65" i="4"/>
  <c r="AC67" i="4" s="1"/>
  <c r="AC76" i="4"/>
  <c r="AC79" i="4" s="1"/>
  <c r="AB79" i="4"/>
  <c r="AA90" i="4"/>
  <c r="AC96" i="4"/>
  <c r="I47" i="4"/>
  <c r="I146" i="4" s="1"/>
  <c r="J47" i="4"/>
  <c r="J146" i="4" s="1"/>
  <c r="N47" i="4"/>
  <c r="N146" i="4" s="1"/>
  <c r="U47" i="4"/>
  <c r="U146" i="4" s="1"/>
  <c r="V47" i="4"/>
  <c r="V146" i="4" s="1"/>
  <c r="Z47" i="4"/>
  <c r="AC136" i="6"/>
  <c r="AB189" i="6"/>
  <c r="Q131" i="7"/>
  <c r="Q201" i="7" s="1"/>
  <c r="Q46" i="3"/>
  <c r="AA111" i="4"/>
  <c r="AA125" i="4"/>
  <c r="AA128" i="4" s="1"/>
  <c r="AC121" i="4"/>
  <c r="AC114" i="4"/>
  <c r="AC108" i="4"/>
  <c r="AC111" i="4" s="1"/>
  <c r="AC102" i="4"/>
  <c r="AC104" i="4" s="1"/>
  <c r="X97" i="4"/>
  <c r="L97" i="4"/>
  <c r="AC50" i="4"/>
  <c r="AC61" i="4" s="1"/>
  <c r="AA61" i="4"/>
  <c r="AA30" i="6"/>
  <c r="U63" i="6"/>
  <c r="AA149" i="6"/>
  <c r="AA160" i="6"/>
  <c r="C205" i="6"/>
  <c r="L205" i="6"/>
  <c r="U189" i="6"/>
  <c r="AA174" i="6"/>
  <c r="J140" i="6"/>
  <c r="AB99" i="6"/>
  <c r="Y140" i="6"/>
  <c r="AB132" i="6"/>
  <c r="S168" i="6"/>
  <c r="M168" i="6"/>
  <c r="M205" i="6" s="1"/>
  <c r="H63" i="6"/>
  <c r="T63" i="6"/>
  <c r="T140" i="6"/>
  <c r="N111" i="6"/>
  <c r="AC110" i="6"/>
  <c r="Q122" i="6"/>
  <c r="AC120" i="6"/>
  <c r="AC149" i="6"/>
  <c r="AC160" i="6"/>
  <c r="K205" i="6"/>
  <c r="AC203" i="6"/>
  <c r="E59" i="7"/>
  <c r="T201" i="7"/>
  <c r="I59" i="7"/>
  <c r="X51" i="7"/>
  <c r="X59" i="7" s="1"/>
  <c r="Z78" i="7"/>
  <c r="Z82" i="7" s="1"/>
  <c r="I190" i="8"/>
  <c r="T53" i="8"/>
  <c r="D138" i="5"/>
  <c r="V63" i="6"/>
  <c r="S140" i="6"/>
  <c r="S205" i="6" s="1"/>
  <c r="M140" i="6"/>
  <c r="J205" i="6"/>
  <c r="AB203" i="6"/>
  <c r="E140" i="6"/>
  <c r="H140" i="6"/>
  <c r="AC106" i="6"/>
  <c r="W122" i="6"/>
  <c r="W140" i="6" s="1"/>
  <c r="AC134" i="6"/>
  <c r="T168" i="6"/>
  <c r="N168" i="6"/>
  <c r="T187" i="6"/>
  <c r="T189" i="6" s="1"/>
  <c r="H187" i="6"/>
  <c r="H189" i="6" s="1"/>
  <c r="N187" i="6"/>
  <c r="N189" i="6" s="1"/>
  <c r="W187" i="6"/>
  <c r="W189" i="6" s="1"/>
  <c r="Z187" i="6"/>
  <c r="AC183" i="6"/>
  <c r="I131" i="7"/>
  <c r="I201" i="7" s="1"/>
  <c r="K131" i="7"/>
  <c r="K201" i="7" s="1"/>
  <c r="X87" i="8"/>
  <c r="Y188" i="8"/>
  <c r="Y172" i="8"/>
  <c r="Y174" i="8" s="1"/>
  <c r="Z121" i="8"/>
  <c r="Z105" i="8"/>
  <c r="Z109" i="8" s="1"/>
  <c r="W109" i="8"/>
  <c r="Z29" i="8"/>
  <c r="AC116" i="4"/>
  <c r="AC113" i="4"/>
  <c r="AC115" i="4" s="1"/>
  <c r="AA115" i="4"/>
  <c r="AC100" i="4"/>
  <c r="AC101" i="4" s="1"/>
  <c r="AC118" i="4" s="1"/>
  <c r="AB97" i="4"/>
  <c r="R97" i="4"/>
  <c r="R146" i="4" s="1"/>
  <c r="F97" i="4"/>
  <c r="F146" i="4" s="1"/>
  <c r="AA43" i="4"/>
  <c r="AC42" i="4"/>
  <c r="AC43" i="4" s="1"/>
  <c r="AC9" i="4"/>
  <c r="AC10" i="4" s="1"/>
  <c r="AB10" i="4"/>
  <c r="AB47" i="4" s="1"/>
  <c r="AB146" i="4" s="1"/>
  <c r="AC7" i="4"/>
  <c r="AC98" i="6"/>
  <c r="AB187" i="6"/>
  <c r="AA106" i="6"/>
  <c r="O140" i="6"/>
  <c r="U205" i="6"/>
  <c r="AA203" i="6"/>
  <c r="AB30" i="6"/>
  <c r="AB63" i="6" s="1"/>
  <c r="D140" i="6"/>
  <c r="P140" i="6"/>
  <c r="AB155" i="6"/>
  <c r="Y205" i="6"/>
  <c r="Z82" i="6"/>
  <c r="AC81" i="6"/>
  <c r="N132" i="6"/>
  <c r="AC130" i="6"/>
  <c r="AC111" i="6"/>
  <c r="Z99" i="6"/>
  <c r="AC96" i="6"/>
  <c r="AC122" i="6"/>
  <c r="E131" i="7"/>
  <c r="E201" i="7" s="1"/>
  <c r="Z47" i="7"/>
  <c r="Z51" i="7"/>
  <c r="Z59" i="7" s="1"/>
  <c r="X8" i="8"/>
  <c r="Z188" i="8"/>
  <c r="Q138" i="5"/>
  <c r="Y138" i="5"/>
  <c r="AA13" i="6"/>
  <c r="L63" i="6"/>
  <c r="X63" i="6"/>
  <c r="AA55" i="6"/>
  <c r="AA63" i="6" s="1"/>
  <c r="C168" i="6"/>
  <c r="O168" i="6"/>
  <c r="O205" i="6" s="1"/>
  <c r="AB13" i="6"/>
  <c r="M63" i="6"/>
  <c r="AB55" i="6"/>
  <c r="Y63" i="6"/>
  <c r="D168" i="6"/>
  <c r="D205" i="6" s="1"/>
  <c r="P168" i="6"/>
  <c r="P205" i="6" s="1"/>
  <c r="K63" i="6"/>
  <c r="W63" i="6"/>
  <c r="E168" i="6"/>
  <c r="E205" i="6" s="1"/>
  <c r="Q168" i="6"/>
  <c r="Q205" i="6" s="1"/>
  <c r="I174" i="8"/>
  <c r="Q74" i="8"/>
  <c r="Q190" i="8" s="1"/>
  <c r="S174" i="8"/>
  <c r="S190" i="8" s="1"/>
  <c r="Y12" i="8"/>
  <c r="Y119" i="8"/>
  <c r="Y127" i="8" s="1"/>
  <c r="V127" i="8"/>
  <c r="F127" i="8"/>
  <c r="H127" i="8" s="1"/>
  <c r="X109" i="8"/>
  <c r="R127" i="8"/>
  <c r="T127" i="8" s="1"/>
  <c r="Z123" i="8"/>
  <c r="N109" i="8"/>
  <c r="Z97" i="8"/>
  <c r="Z98" i="8" s="1"/>
  <c r="Y74" i="8"/>
  <c r="L46" i="3"/>
  <c r="L144" i="3" s="1"/>
  <c r="AA7" i="3"/>
  <c r="AA46" i="3" s="1"/>
  <c r="AC5" i="3"/>
  <c r="AC7" i="5"/>
  <c r="AA55" i="5"/>
  <c r="AB55" i="5"/>
  <c r="X99" i="7"/>
  <c r="X125" i="7"/>
  <c r="X119" i="8"/>
  <c r="U127" i="8"/>
  <c r="W127" i="8" s="1"/>
  <c r="F168" i="6"/>
  <c r="F205" i="6" s="1"/>
  <c r="U168" i="6"/>
  <c r="D63" i="6"/>
  <c r="P63" i="6"/>
  <c r="G168" i="6"/>
  <c r="G205" i="6" s="1"/>
  <c r="V168" i="6"/>
  <c r="AC13" i="6"/>
  <c r="AC30" i="6"/>
  <c r="N63" i="6"/>
  <c r="AC55" i="6"/>
  <c r="H168" i="6"/>
  <c r="W168" i="6"/>
  <c r="K53" i="8"/>
  <c r="R190" i="8"/>
  <c r="U190" i="8"/>
  <c r="W53" i="8"/>
  <c r="Z65" i="8"/>
  <c r="Z180" i="8"/>
  <c r="M127" i="8"/>
  <c r="N127" i="8" s="1"/>
  <c r="F53" i="8"/>
  <c r="H53" i="8" s="1"/>
  <c r="H190" i="8" s="1"/>
  <c r="X29" i="8"/>
  <c r="X98" i="8"/>
  <c r="Z118" i="8"/>
  <c r="Z119" i="8"/>
  <c r="AC22" i="3"/>
  <c r="I46" i="3"/>
  <c r="I144" i="3" s="1"/>
  <c r="Y46" i="3"/>
  <c r="Y144" i="3" s="1"/>
  <c r="AA7" i="5"/>
  <c r="R43" i="5"/>
  <c r="R138" i="5" s="1"/>
  <c r="V43" i="5"/>
  <c r="AB7" i="5"/>
  <c r="AC43" i="5"/>
  <c r="E138" i="5"/>
  <c r="AA10" i="5"/>
  <c r="U43" i="5"/>
  <c r="AA22" i="5"/>
  <c r="AB22" i="5"/>
  <c r="AA33" i="5"/>
  <c r="AB33" i="5"/>
  <c r="AC36" i="5"/>
  <c r="AA36" i="5"/>
  <c r="AB36" i="5"/>
  <c r="AA73" i="5"/>
  <c r="L90" i="5"/>
  <c r="L138" i="5" s="1"/>
  <c r="F120" i="5"/>
  <c r="F138" i="5" s="1"/>
  <c r="AA117" i="5"/>
  <c r="V120" i="5"/>
  <c r="AB120" i="5" s="1"/>
  <c r="AB117" i="5"/>
  <c r="Z182" i="7"/>
  <c r="N178" i="7"/>
  <c r="N182" i="7" s="1"/>
  <c r="F63" i="6"/>
  <c r="R63" i="6"/>
  <c r="R205" i="6" s="1"/>
  <c r="AA164" i="6"/>
  <c r="I168" i="6"/>
  <c r="I205" i="6" s="1"/>
  <c r="X168" i="6"/>
  <c r="G63" i="6"/>
  <c r="S63" i="6"/>
  <c r="AB164" i="6"/>
  <c r="AB168" i="6" s="1"/>
  <c r="J168" i="6"/>
  <c r="Y168" i="6"/>
  <c r="AC63" i="6"/>
  <c r="E63" i="6"/>
  <c r="Q63" i="6"/>
  <c r="AC164" i="6"/>
  <c r="Z168" i="6"/>
  <c r="U59" i="7"/>
  <c r="U201" i="7" s="1"/>
  <c r="P190" i="8"/>
  <c r="Q53" i="8"/>
  <c r="T174" i="8"/>
  <c r="T190" i="8" s="1"/>
  <c r="W174" i="8"/>
  <c r="W190" i="8" s="1"/>
  <c r="Z66" i="8"/>
  <c r="Z185" i="8"/>
  <c r="V53" i="8"/>
  <c r="Y47" i="8"/>
  <c r="Y53" i="8" s="1"/>
  <c r="X12" i="8"/>
  <c r="X47" i="8"/>
  <c r="X53" i="8" s="1"/>
  <c r="X93" i="8"/>
  <c r="X188" i="8"/>
  <c r="Z86" i="8"/>
  <c r="Z81" i="8"/>
  <c r="Z87" i="8" s="1"/>
  <c r="X74" i="8"/>
  <c r="AC34" i="3"/>
  <c r="T46" i="3"/>
  <c r="AA7" i="4"/>
  <c r="K90" i="5"/>
  <c r="K138" i="5" s="1"/>
  <c r="AC61" i="5"/>
  <c r="AB34" i="3"/>
  <c r="G138" i="5"/>
  <c r="S138" i="5"/>
  <c r="C138" i="5"/>
  <c r="AC10" i="5"/>
  <c r="AC22" i="5"/>
  <c r="AC33" i="5"/>
  <c r="I90" i="5"/>
  <c r="I138" i="5" s="1"/>
  <c r="AA88" i="5"/>
  <c r="U90" i="5"/>
  <c r="AB73" i="5"/>
  <c r="AA120" i="5"/>
  <c r="T120" i="5"/>
  <c r="AC120" i="5" s="1"/>
  <c r="AC117" i="5"/>
  <c r="U109" i="5"/>
  <c r="J159" i="7"/>
  <c r="J201" i="7" s="1"/>
  <c r="X139" i="7"/>
  <c r="X159" i="7" s="1"/>
  <c r="Y178" i="7"/>
  <c r="X93" i="7"/>
  <c r="X115" i="7"/>
  <c r="X131" i="7"/>
  <c r="Z150" i="8"/>
  <c r="Z156" i="8" s="1"/>
  <c r="E42" i="3"/>
  <c r="E46" i="3"/>
  <c r="E144" i="3" s="1"/>
  <c r="H46" i="3"/>
  <c r="H144" i="3" s="1"/>
  <c r="M46" i="3"/>
  <c r="M144" i="3" s="1"/>
  <c r="P46" i="3"/>
  <c r="P144" i="3" s="1"/>
  <c r="U46" i="3"/>
  <c r="U144" i="3" s="1"/>
  <c r="X46" i="3"/>
  <c r="X144" i="3" s="1"/>
  <c r="AB42" i="3"/>
  <c r="AC4" i="3"/>
  <c r="AB7" i="3"/>
  <c r="AA33" i="4"/>
  <c r="T138" i="5"/>
  <c r="X138" i="5"/>
  <c r="G90" i="5"/>
  <c r="AA83" i="5"/>
  <c r="AB66" i="5"/>
  <c r="AA94" i="5"/>
  <c r="AB94" i="5"/>
  <c r="V109" i="5"/>
  <c r="Z109" i="5"/>
  <c r="AC94" i="5"/>
  <c r="AB97" i="5"/>
  <c r="AC97" i="5"/>
  <c r="Y131" i="7"/>
  <c r="Z85" i="7"/>
  <c r="Z111" i="7"/>
  <c r="Z108" i="7"/>
  <c r="Z115" i="7" s="1"/>
  <c r="C46" i="3"/>
  <c r="C144" i="3" s="1"/>
  <c r="AB22" i="3"/>
  <c r="AB10" i="3"/>
  <c r="AC8" i="3"/>
  <c r="AC10" i="3" s="1"/>
  <c r="AC25" i="4"/>
  <c r="AC33" i="4" s="1"/>
  <c r="E90" i="5"/>
  <c r="M90" i="5"/>
  <c r="M138" i="5" s="1"/>
  <c r="AB88" i="5"/>
  <c r="S90" i="5"/>
  <c r="AB61" i="5"/>
  <c r="AB102" i="5"/>
  <c r="W109" i="5"/>
  <c r="G109" i="5"/>
  <c r="K109" i="5"/>
  <c r="O109" i="5"/>
  <c r="S109" i="5"/>
  <c r="H109" i="5"/>
  <c r="H138" i="5" s="1"/>
  <c r="L109" i="5"/>
  <c r="P109" i="5"/>
  <c r="P138" i="5" s="1"/>
  <c r="AA97" i="5"/>
  <c r="X109" i="5"/>
  <c r="R159" i="7"/>
  <c r="R201" i="7" s="1"/>
  <c r="Z199" i="7"/>
  <c r="Z87" i="7"/>
  <c r="Z137" i="8"/>
  <c r="O156" i="8"/>
  <c r="O190" i="8" s="1"/>
  <c r="AA43" i="9"/>
  <c r="Q90" i="5"/>
  <c r="Y90" i="5"/>
  <c r="AB106" i="5"/>
  <c r="G159" i="7"/>
  <c r="G201" i="7" s="1"/>
  <c r="O159" i="7"/>
  <c r="O201" i="7" s="1"/>
  <c r="W159" i="7"/>
  <c r="W201" i="7" s="1"/>
  <c r="Y139" i="7"/>
  <c r="Y159" i="7" s="1"/>
  <c r="P182" i="7"/>
  <c r="P201" i="7" s="1"/>
  <c r="Y199" i="7"/>
  <c r="Z153" i="7"/>
  <c r="Z159" i="7" s="1"/>
  <c r="Z92" i="7"/>
  <c r="Z123" i="7"/>
  <c r="Z125" i="7" s="1"/>
  <c r="F156" i="8"/>
  <c r="N156" i="8"/>
  <c r="N190" i="8" s="1"/>
  <c r="V156" i="8"/>
  <c r="V190" i="8" s="1"/>
  <c r="W156" i="8"/>
  <c r="O90" i="5"/>
  <c r="W90" i="5"/>
  <c r="W138" i="5" s="1"/>
  <c r="I109" i="5"/>
  <c r="AA102" i="5"/>
  <c r="AB9" i="6"/>
  <c r="F159" i="7"/>
  <c r="F201" i="7" s="1"/>
  <c r="N159" i="7"/>
  <c r="V159" i="7"/>
  <c r="V201" i="7" s="1"/>
  <c r="H182" i="7"/>
  <c r="H201" i="7" s="1"/>
  <c r="X178" i="7"/>
  <c r="X182" i="7" s="1"/>
  <c r="Y165" i="7"/>
  <c r="Z145" i="7"/>
  <c r="Z104" i="7"/>
  <c r="C156" i="8"/>
  <c r="C190" i="8" s="1"/>
  <c r="K156" i="8"/>
  <c r="K190" i="8" s="1"/>
  <c r="S156" i="8"/>
  <c r="AC155" i="9"/>
  <c r="AB43" i="9"/>
  <c r="AC33" i="9"/>
  <c r="AC39" i="9"/>
  <c r="AC122" i="9"/>
  <c r="AC30" i="9"/>
  <c r="AC110" i="9"/>
  <c r="AC147" i="9"/>
  <c r="AC105" i="9"/>
  <c r="AC118" i="9"/>
  <c r="AC131" i="9"/>
  <c r="AC22" i="9"/>
  <c r="K175" i="9"/>
  <c r="AC66" i="9"/>
  <c r="AC84" i="9"/>
  <c r="AC8" i="9"/>
  <c r="AC11" i="9"/>
  <c r="E175" i="9"/>
  <c r="AC136" i="9"/>
  <c r="Z175" i="9"/>
  <c r="M175" i="9"/>
  <c r="G175" i="9"/>
  <c r="AA139" i="9"/>
  <c r="L175" i="9"/>
  <c r="C175" i="9"/>
  <c r="W175" i="9"/>
  <c r="V175" i="9"/>
  <c r="F175" i="9"/>
  <c r="X175" i="9"/>
  <c r="H175" i="9"/>
  <c r="S175" i="9"/>
  <c r="R175" i="9"/>
  <c r="Q175" i="9"/>
  <c r="T175" i="9"/>
  <c r="N175" i="9"/>
  <c r="J175" i="9"/>
  <c r="AB113" i="9"/>
  <c r="AC59" i="9"/>
  <c r="O175" i="9"/>
  <c r="Y175" i="9"/>
  <c r="U175" i="9"/>
  <c r="I175" i="9"/>
  <c r="P175" i="9"/>
  <c r="AA113" i="9"/>
  <c r="AC72" i="9"/>
  <c r="AC172" i="9"/>
  <c r="D175" i="9"/>
  <c r="AB139" i="9"/>
  <c r="Y182" i="7" l="1"/>
  <c r="X201" i="7"/>
  <c r="AB46" i="3"/>
  <c r="AB144" i="3" s="1"/>
  <c r="N201" i="7"/>
  <c r="U138" i="5"/>
  <c r="Y190" i="8"/>
  <c r="AA118" i="4"/>
  <c r="AC40" i="2"/>
  <c r="AA109" i="5"/>
  <c r="AC7" i="3"/>
  <c r="AC46" i="3" s="1"/>
  <c r="T144" i="3"/>
  <c r="AC168" i="6"/>
  <c r="AA168" i="6"/>
  <c r="AA205" i="6" s="1"/>
  <c r="X127" i="8"/>
  <c r="Z127" i="8" s="1"/>
  <c r="X205" i="6"/>
  <c r="AA189" i="6"/>
  <c r="AC132" i="6"/>
  <c r="AB154" i="2"/>
  <c r="X190" i="8"/>
  <c r="AA90" i="5"/>
  <c r="AA47" i="4"/>
  <c r="AB138" i="5"/>
  <c r="AC126" i="3"/>
  <c r="F190" i="8"/>
  <c r="AA97" i="4"/>
  <c r="AC97" i="4" s="1"/>
  <c r="C146" i="4"/>
  <c r="C179" i="1"/>
  <c r="AC113" i="3"/>
  <c r="O138" i="5"/>
  <c r="AA138" i="5" s="1"/>
  <c r="AB90" i="5"/>
  <c r="AC109" i="5"/>
  <c r="AB109" i="5"/>
  <c r="Z53" i="8"/>
  <c r="Z138" i="5"/>
  <c r="AC138" i="5" s="1"/>
  <c r="N140" i="6"/>
  <c r="N205" i="6" s="1"/>
  <c r="H205" i="6"/>
  <c r="Y201" i="7"/>
  <c r="Z93" i="7"/>
  <c r="Z131" i="7" s="1"/>
  <c r="Z201" i="7" s="1"/>
  <c r="AC90" i="5"/>
  <c r="AA43" i="5"/>
  <c r="Z68" i="8"/>
  <c r="Z74" i="8" s="1"/>
  <c r="AC99" i="6"/>
  <c r="Z140" i="6"/>
  <c r="AC140" i="6" s="1"/>
  <c r="AC47" i="4"/>
  <c r="AC146" i="4" s="1"/>
  <c r="Z189" i="6"/>
  <c r="AC187" i="6"/>
  <c r="T205" i="6"/>
  <c r="Q144" i="3"/>
  <c r="Z146" i="4"/>
  <c r="AC58" i="3"/>
  <c r="O146" i="4"/>
  <c r="M190" i="8"/>
  <c r="AA179" i="1"/>
  <c r="V138" i="5"/>
  <c r="AB43" i="5"/>
  <c r="Z88" i="6"/>
  <c r="AC88" i="6" s="1"/>
  <c r="AC82" i="6"/>
  <c r="W205" i="6"/>
  <c r="AB140" i="6"/>
  <c r="AB205" i="6" s="1"/>
  <c r="AA113" i="3"/>
  <c r="AA144" i="3" s="1"/>
  <c r="AC84" i="3"/>
  <c r="AA96" i="2"/>
  <c r="AC96" i="2" s="1"/>
  <c r="AC145" i="1"/>
  <c r="AC179" i="1" s="1"/>
  <c r="Z174" i="8"/>
  <c r="Z190" i="8" s="1"/>
  <c r="AC43" i="9"/>
  <c r="AC113" i="9"/>
  <c r="AC139" i="9"/>
  <c r="AA175" i="9"/>
  <c r="AB175" i="9"/>
  <c r="AC154" i="2" l="1"/>
  <c r="AA154" i="2"/>
  <c r="AA146" i="4"/>
  <c r="AC189" i="6"/>
  <c r="AC205" i="6" s="1"/>
  <c r="Z205" i="6"/>
  <c r="AC144" i="3"/>
  <c r="AC175" i="9"/>
</calcChain>
</file>

<file path=xl/sharedStrings.xml><?xml version="1.0" encoding="utf-8"?>
<sst xmlns="http://schemas.openxmlformats.org/spreadsheetml/2006/main" count="3075" uniqueCount="361">
  <si>
    <t>Total</t>
  </si>
  <si>
    <t>F</t>
  </si>
  <si>
    <t>M</t>
  </si>
  <si>
    <t>0006 Graduate Guest Student</t>
  </si>
  <si>
    <t>1105 Biology</t>
  </si>
  <si>
    <t>1107 Biomedical Sciences</t>
  </si>
  <si>
    <t>1115 Bio Med Sci: Bio Communication</t>
  </si>
  <si>
    <t>1230 Chemistry</t>
  </si>
  <si>
    <t>1350 Biomed Sci: Env Chem</t>
  </si>
  <si>
    <t>1405 English</t>
  </si>
  <si>
    <t>1505 History</t>
  </si>
  <si>
    <t>1700 Liberal Studies</t>
  </si>
  <si>
    <t>1705 Linguistics</t>
  </si>
  <si>
    <t>1720 Tchng Engl as Second Language</t>
  </si>
  <si>
    <t>1805 Mathematics</t>
  </si>
  <si>
    <t>1835 Applied Statistics</t>
  </si>
  <si>
    <t>1860 Industrial Applied Math</t>
  </si>
  <si>
    <t>1900 Applied Mathematics-phd</t>
  </si>
  <si>
    <t>2305 Music Education</t>
  </si>
  <si>
    <t>2310 Vocal Pedagogy</t>
  </si>
  <si>
    <t>2315 Vocal Performance</t>
  </si>
  <si>
    <t>2335 Conducting</t>
  </si>
  <si>
    <t>2345 Instrumental Performance</t>
  </si>
  <si>
    <t>2405 Physics</t>
  </si>
  <si>
    <t>2490 Biomed Sci:Med Physics</t>
  </si>
  <si>
    <t>2560 Public Administration</t>
  </si>
  <si>
    <t>2705 Communication</t>
  </si>
  <si>
    <t>7901 Professional Developmnt</t>
  </si>
  <si>
    <t>3100 Accounting</t>
  </si>
  <si>
    <t>3101 Accounting</t>
  </si>
  <si>
    <t>3201 Finance</t>
  </si>
  <si>
    <t>3401 Human Resource Mgmt</t>
  </si>
  <si>
    <t>3501 Management Info Systms</t>
  </si>
  <si>
    <t>3550 Info Technology Management</t>
  </si>
  <si>
    <t>3601 Marketing</t>
  </si>
  <si>
    <t>3900 Business Administration</t>
  </si>
  <si>
    <t>3901 Business Administration (Exec)</t>
  </si>
  <si>
    <t>4120 Elementary Education</t>
  </si>
  <si>
    <t>4220 Secondary Education</t>
  </si>
  <si>
    <t>4615 Teacher Leadership</t>
  </si>
  <si>
    <t>4620 Educational Studies</t>
  </si>
  <si>
    <t>4625 International Education</t>
  </si>
  <si>
    <t>4500 Reading &amp; Language Arts</t>
  </si>
  <si>
    <t>4560 Rdg, Lang Arts &amp; Literatur</t>
  </si>
  <si>
    <t>4940 Reading Education</t>
  </si>
  <si>
    <t>4550 Microcomputer Applicatns</t>
  </si>
  <si>
    <t>4551 Adv Microcomputer Applic</t>
  </si>
  <si>
    <t>4610 Educational Leadership</t>
  </si>
  <si>
    <t>4651 Leadership</t>
  </si>
  <si>
    <t>4670 Higher Education</t>
  </si>
  <si>
    <t>4951 Educ:Leadership</t>
  </si>
  <si>
    <t>4800 Special Education</t>
  </si>
  <si>
    <t>4820 Autism Spectrum Disorder</t>
  </si>
  <si>
    <t>4895 AI Endorsement</t>
  </si>
  <si>
    <t>4897 LD Endorsement</t>
  </si>
  <si>
    <t>4952 Educ: Early Childhood</t>
  </si>
  <si>
    <t>4900 Training &amp; Development</t>
  </si>
  <si>
    <t>4400 Counseling</t>
  </si>
  <si>
    <t>4950 Educ: Counseling</t>
  </si>
  <si>
    <t>5020 Computer Science</t>
  </si>
  <si>
    <t>5030 Computer Science &amp; Informatics</t>
  </si>
  <si>
    <t>5590 Software Egnring &amp; Info Tech</t>
  </si>
  <si>
    <t>5160 Mechanical Engineering</t>
  </si>
  <si>
    <t>5180 Systems Engineering</t>
  </si>
  <si>
    <t>5540 Elec &amp; Computer Enginr</t>
  </si>
  <si>
    <t>5620 Embedded Systems</t>
  </si>
  <si>
    <t>5185 Industrial &amp; Systems Egr</t>
  </si>
  <si>
    <t>5560 Engineering Managemnt</t>
  </si>
  <si>
    <t>6045 Safety Management</t>
  </si>
  <si>
    <t>6220 Physical Therapy</t>
  </si>
  <si>
    <t>6221 Physical Therapy (tDPT)</t>
  </si>
  <si>
    <t>6230 OMPT</t>
  </si>
  <si>
    <t>6248 Complmntry Med &amp; Wellness</t>
  </si>
  <si>
    <t>6240 Exercise Science</t>
  </si>
  <si>
    <t>7220 Nursing Anesthesia</t>
  </si>
  <si>
    <t>7221 Nursing Anesthesia</t>
  </si>
  <si>
    <t>7263 Clincl Nurse Spec Adult Health</t>
  </si>
  <si>
    <t>7264 Clincl Nurse Spec Adult Health</t>
  </si>
  <si>
    <t>7266 Clinical Nurse Leadership</t>
  </si>
  <si>
    <t>7270 Adult Gerontologcl Nrs Practnr</t>
  </si>
  <si>
    <t>7271 Adult Gerontologcl Nrs Practnr</t>
  </si>
  <si>
    <t>7280 Family Nurse Practitioner</t>
  </si>
  <si>
    <t>7285 Nursing Education</t>
  </si>
  <si>
    <t>7286 Nursing Education</t>
  </si>
  <si>
    <t>7400 Nursing Practice</t>
  </si>
  <si>
    <t>GC</t>
  </si>
  <si>
    <t>Ph.D.</t>
  </si>
  <si>
    <t>PMC</t>
  </si>
  <si>
    <t>TE</t>
  </si>
  <si>
    <t>EDS</t>
  </si>
  <si>
    <t>NONE</t>
  </si>
  <si>
    <t>Biology Total</t>
  </si>
  <si>
    <t>Chemistry Total</t>
  </si>
  <si>
    <t>Mathematics Total</t>
  </si>
  <si>
    <t>MTD Total</t>
  </si>
  <si>
    <t>Physics Total</t>
  </si>
  <si>
    <t>CAS Total</t>
  </si>
  <si>
    <t>3706 Business Economics</t>
  </si>
  <si>
    <t>SBA Total</t>
  </si>
  <si>
    <t>TDES Total</t>
  </si>
  <si>
    <t>Reading Total</t>
  </si>
  <si>
    <t>Education Leadership Total</t>
  </si>
  <si>
    <t>HDCS Total</t>
  </si>
  <si>
    <t>Counseling Total</t>
  </si>
  <si>
    <t>SEHS Total</t>
  </si>
  <si>
    <t>CSE Total</t>
  </si>
  <si>
    <t>Mechanical Engineering Total</t>
  </si>
  <si>
    <t>ECE Total</t>
  </si>
  <si>
    <t>System Engineering Total</t>
  </si>
  <si>
    <t>SECS Total</t>
  </si>
  <si>
    <t>Physical Terapy Total</t>
  </si>
  <si>
    <t>SHS Total</t>
  </si>
  <si>
    <t>7281 Family Nurse Practitioner</t>
  </si>
  <si>
    <t>SON Total</t>
  </si>
  <si>
    <t>White</t>
  </si>
  <si>
    <t>African American</t>
  </si>
  <si>
    <t>Indian_Alaska</t>
  </si>
  <si>
    <t>Asian</t>
  </si>
  <si>
    <t>Hispanic</t>
  </si>
  <si>
    <t>International</t>
  </si>
  <si>
    <t>Unknown</t>
  </si>
  <si>
    <t>GR TOTAL</t>
  </si>
  <si>
    <t>SOM Total</t>
  </si>
  <si>
    <t>9100 Medicine</t>
  </si>
  <si>
    <t>Native Hawaiian</t>
  </si>
  <si>
    <t>2605 Psychology</t>
  </si>
  <si>
    <t>PH.D.</t>
  </si>
  <si>
    <t>Psychology Total</t>
  </si>
  <si>
    <t>3301 General Management</t>
  </si>
  <si>
    <t>3306 International Business</t>
  </si>
  <si>
    <t>4705 Early Education Intervention</t>
  </si>
  <si>
    <t>4896 EI Endorsement</t>
  </si>
  <si>
    <t>5545 Mechatronics</t>
  </si>
  <si>
    <t>2205 Music</t>
  </si>
  <si>
    <t>4650 School Administration</t>
  </si>
  <si>
    <t>4668 Higher Ed Leadership</t>
  </si>
  <si>
    <t>6241 Exercise Science</t>
  </si>
  <si>
    <t>6300 Public Health</t>
  </si>
  <si>
    <t>SG</t>
  </si>
  <si>
    <t>3807 Production/Operations Management</t>
  </si>
  <si>
    <t>SD</t>
  </si>
  <si>
    <t>4700 Early Childhood Education</t>
  </si>
  <si>
    <t>4795 ZA Early Childhood Endorse</t>
  </si>
  <si>
    <t>NON</t>
  </si>
  <si>
    <t>6228 Oncology Rehabilition</t>
  </si>
  <si>
    <t>1116 Biological Biomedical Sciences</t>
  </si>
  <si>
    <t>4661 Central Office Administration</t>
  </si>
  <si>
    <t>4822 Emotional Impairment Advanced</t>
  </si>
  <si>
    <t>Fall 2015 Graduate Enrollment by College, Major and Ethnicity</t>
  </si>
  <si>
    <t>2325 Piano Performance</t>
  </si>
  <si>
    <t>3851 Entrepreneurship</t>
  </si>
  <si>
    <t>4405 Clinical Mental Hlth Counsel</t>
  </si>
  <si>
    <t>DPT</t>
  </si>
  <si>
    <t>DSCPT</t>
  </si>
  <si>
    <t>7300 Forensic Nursing</t>
  </si>
  <si>
    <t>4816 Aplied Behavior Analysis Comp</t>
  </si>
  <si>
    <t>4817 Aplied Behavior Analysis Basic</t>
  </si>
  <si>
    <t>4818 ASD for Multiple Discipline</t>
  </si>
  <si>
    <t>4819 Autism Spectrum Disorder Adv</t>
  </si>
  <si>
    <t>2568 Local Government Management</t>
  </si>
  <si>
    <t>GC/TE</t>
  </si>
  <si>
    <t>Fall 2014 Graduate Enrollment by College, Major and Ethnicity</t>
  </si>
  <si>
    <t>1880 Statistical Methods Cert</t>
  </si>
  <si>
    <t>Fall 2013 Graduate Enrollment by College, Major and Ethnicity</t>
  </si>
  <si>
    <t>2311 Vocal Pedagogy</t>
  </si>
  <si>
    <t>2320 Piano Pedagogy</t>
  </si>
  <si>
    <t>2326 Piano Performance</t>
  </si>
  <si>
    <t>2336 Conducting</t>
  </si>
  <si>
    <t>2346 Instrumental Performance</t>
  </si>
  <si>
    <t>2566 Health Care Administration</t>
  </si>
  <si>
    <t>2567 Nonprofit Org and Management</t>
  </si>
  <si>
    <t>Fall 2012 Graduate Enrollment by College, Major and Ethnicity</t>
  </si>
  <si>
    <t>4700 Early Childhood Educatn</t>
  </si>
  <si>
    <t>4795 ZA Early Childhd Endorse</t>
  </si>
  <si>
    <t>Fall 2011 Graduate Enrollment by College, Major and Ethnicity</t>
  </si>
  <si>
    <t>Fall 2010 Graduate Enrollment by College, Major and Ethnicity</t>
  </si>
  <si>
    <t>Ethnic code</t>
  </si>
  <si>
    <t>Major</t>
  </si>
  <si>
    <t>Curric.
Code</t>
  </si>
  <si>
    <t xml:space="preserve"> American Indian/Native Alaskan</t>
  </si>
  <si>
    <t>Native Hawaii/Pacific Is</t>
  </si>
  <si>
    <t>Not reported</t>
  </si>
  <si>
    <t>Female</t>
  </si>
  <si>
    <t xml:space="preserve">Male </t>
  </si>
  <si>
    <t>Male</t>
  </si>
  <si>
    <t>College of Arts &amp; Sciences</t>
  </si>
  <si>
    <t>Bio Med Sci: Bio Comm.  ( PhD)</t>
  </si>
  <si>
    <t xml:space="preserve"> Biology</t>
  </si>
  <si>
    <t>Total Biology</t>
  </si>
  <si>
    <t>Chemistry</t>
  </si>
  <si>
    <t>Biomed Sci: Env Chem</t>
  </si>
  <si>
    <t>Total Chemistry</t>
  </si>
  <si>
    <t>English</t>
  </si>
  <si>
    <t>History</t>
  </si>
  <si>
    <t>Liberal Studies</t>
  </si>
  <si>
    <t>Linguistics</t>
  </si>
  <si>
    <t>Teachng English as Second Language</t>
  </si>
  <si>
    <t xml:space="preserve">Applied Mathematics (Ph.D.) </t>
  </si>
  <si>
    <t>Mathematics</t>
  </si>
  <si>
    <t>Applied Statistics</t>
  </si>
  <si>
    <t>Industrial Applied Math</t>
  </si>
  <si>
    <t>Statistical Methods Certificate</t>
  </si>
  <si>
    <t>Total Mathematics</t>
  </si>
  <si>
    <t>Music Education K-12 (Ph.D.)</t>
  </si>
  <si>
    <t>Music</t>
  </si>
  <si>
    <t>Music Education K-12 (MM)</t>
  </si>
  <si>
    <t>Vocal Pedagogy (MM)</t>
  </si>
  <si>
    <t>Vocal Performance (MM)</t>
  </si>
  <si>
    <t>Piano Pedagogy (MM)</t>
  </si>
  <si>
    <t>Piano Performance (MM)</t>
  </si>
  <si>
    <t>Piano Performance (GC)</t>
  </si>
  <si>
    <t>Conducting</t>
  </si>
  <si>
    <t>Instrumental Performance (MM)</t>
  </si>
  <si>
    <t>Physics</t>
  </si>
  <si>
    <t>Biomed Sci:Med Physics</t>
  </si>
  <si>
    <t>Total Physics</t>
  </si>
  <si>
    <t>Public Administration</t>
  </si>
  <si>
    <t>Local Government Management</t>
  </si>
  <si>
    <t>Professional Development</t>
  </si>
  <si>
    <t>College Total</t>
  </si>
  <si>
    <t>School of Business Administration</t>
  </si>
  <si>
    <t xml:space="preserve">Accounting (MACC) </t>
  </si>
  <si>
    <t>Business Administration (MBA)</t>
  </si>
  <si>
    <t>Executive MBA</t>
  </si>
  <si>
    <t>Post-Master Cert.- Accounting</t>
  </si>
  <si>
    <t>Post-Master Cert.- Finance</t>
  </si>
  <si>
    <t>General Management</t>
  </si>
  <si>
    <t>Post-Master Cert.-  Internat. Business</t>
  </si>
  <si>
    <t>Post-Master Cert.-HRM</t>
  </si>
  <si>
    <t>Post-Master Cert.-MIS</t>
  </si>
  <si>
    <t>Post-Master Cert.- Marketing</t>
  </si>
  <si>
    <t>Post-Master Cert.- Bus. Econ.</t>
  </si>
  <si>
    <t>Post_Master Cert.-POM</t>
  </si>
  <si>
    <t>Post Master's Certificate Total</t>
  </si>
  <si>
    <t>Info. Tech. Management</t>
  </si>
  <si>
    <t>Total SBA</t>
  </si>
  <si>
    <t>School of Educ. &amp; Human Services</t>
  </si>
  <si>
    <t>Curric, Instruct, Lead. (M.Ed)</t>
  </si>
  <si>
    <t>Educ. Leadership (Ph.D.)</t>
  </si>
  <si>
    <t>School Admin. (Ed. Spec.)</t>
  </si>
  <si>
    <t>4650/51</t>
  </si>
  <si>
    <t>Education. Leadership (M. Ed)</t>
  </si>
  <si>
    <t>Education. Admin. (Grad Cert)</t>
  </si>
  <si>
    <t>Higher Education (Grad Cert)</t>
  </si>
  <si>
    <t>CIL Professional Certificate</t>
  </si>
  <si>
    <t>Total Education Leadership</t>
  </si>
  <si>
    <t>Elementary Education (M.A.T.)</t>
  </si>
  <si>
    <t>Teacher Leadership (M. Ed)</t>
  </si>
  <si>
    <t>Educational Studies (M. Ed.)</t>
  </si>
  <si>
    <t>Secondary Educ.  (M.A.T.)</t>
  </si>
  <si>
    <t>International Education (Grad Cert)</t>
  </si>
  <si>
    <t>Total TDES</t>
  </si>
  <si>
    <t>Counseling (Ph.D.)</t>
  </si>
  <si>
    <t>Counseling</t>
  </si>
  <si>
    <t>Counseling (Prof. Certification)</t>
  </si>
  <si>
    <t>Total Counseling</t>
  </si>
  <si>
    <t>Early Childhood (Ph.D.)</t>
  </si>
  <si>
    <t>Early Childhood Education</t>
  </si>
  <si>
    <t>Early Childhood Prof Cert</t>
  </si>
  <si>
    <t>ZA Early Childhd Endorse</t>
  </si>
  <si>
    <t>Special Education</t>
  </si>
  <si>
    <t>Special Ed Prof Certificat</t>
  </si>
  <si>
    <t>AI Endorsement</t>
  </si>
  <si>
    <t>EI Endorsement</t>
  </si>
  <si>
    <t>LD Endorsement</t>
  </si>
  <si>
    <t>Total HDCS</t>
  </si>
  <si>
    <t>Training &amp; Development</t>
  </si>
  <si>
    <t>Reading Education (Ph.D.)</t>
  </si>
  <si>
    <t>Reading &amp; Language Arts (MAT)</t>
  </si>
  <si>
    <t>Reading, Lang. Arts &amp; Lit.</t>
  </si>
  <si>
    <t>Adv. Reading, Lang Arts &amp; Lit</t>
  </si>
  <si>
    <t>Reading Prof Certification</t>
  </si>
  <si>
    <t>Total Reading</t>
  </si>
  <si>
    <t>Microcomputer Applications</t>
  </si>
  <si>
    <t xml:space="preserve">Adv Microcomputer Applic </t>
  </si>
  <si>
    <t>Total School of Education</t>
  </si>
  <si>
    <t>School of Engineering &amp; Computer Science</t>
  </si>
  <si>
    <t>Computer Science (M.S.)</t>
  </si>
  <si>
    <t>Computer Science &amp; Informatics (Ph.D.)</t>
  </si>
  <si>
    <t>Computer Sci &amp; Engineering</t>
  </si>
  <si>
    <t>Informat. Systems Engineering</t>
  </si>
  <si>
    <t>Software Eng. &amp; Info Tech. (M.S.)</t>
  </si>
  <si>
    <t>Software Engineering</t>
  </si>
  <si>
    <t>Total CSE</t>
  </si>
  <si>
    <t>Electrical &amp; Computer Eng. (Ph.D.)</t>
  </si>
  <si>
    <t>Electrical &amp; Computer Eng. (M.S.)</t>
  </si>
  <si>
    <t>Embedded Systems</t>
  </si>
  <si>
    <t>Systems Engineering (M.S.)</t>
  </si>
  <si>
    <t>Total Elec. &amp; Comp. Engineering</t>
  </si>
  <si>
    <t>Systems Engineering (Ph.D.)</t>
  </si>
  <si>
    <t>Industrial &amp; Systems Engineering (M.S.)</t>
  </si>
  <si>
    <t>Engineering Management</t>
  </si>
  <si>
    <t>Total Systems Engineering</t>
  </si>
  <si>
    <t>Mechanical Engineering (Ph.D.)</t>
  </si>
  <si>
    <t>Mechanical Engineering (M.S.)</t>
  </si>
  <si>
    <t>Total Mechanical Engineering</t>
  </si>
  <si>
    <t>Total School of Engineering</t>
  </si>
  <si>
    <t>School of Health Sciences</t>
  </si>
  <si>
    <t>Exercise Science (M.S.)</t>
  </si>
  <si>
    <t>Exercise Science (Grad. Cert.)</t>
  </si>
  <si>
    <t>Clinical Exercise Science (Grad. Cert.)</t>
  </si>
  <si>
    <t xml:space="preserve"> Total Exercise Science</t>
  </si>
  <si>
    <t>Safety Management (M.S.)</t>
  </si>
  <si>
    <t>Physical Therapy (DPT)</t>
  </si>
  <si>
    <t>Physical Therapy (D.Sc. PT)</t>
  </si>
  <si>
    <t>Physical Therapy (TDPT)</t>
  </si>
  <si>
    <t>Physical Therapy (M.S.)</t>
  </si>
  <si>
    <t>OMPT (Grad. Cert.)</t>
  </si>
  <si>
    <t>Pediatric Rehabilitation (Grad. Cert.)</t>
  </si>
  <si>
    <t>Orthopedics (Graduate Certificate)</t>
  </si>
  <si>
    <t>Corporate &amp; Worksite Wellness</t>
  </si>
  <si>
    <t>Comp. Med &amp; Wellness</t>
  </si>
  <si>
    <t>Total Physical Therapy</t>
  </si>
  <si>
    <t>Total School of Health</t>
  </si>
  <si>
    <t>School of Nursing</t>
  </si>
  <si>
    <t>Nursing Practice (Ph.D.)</t>
  </si>
  <si>
    <t>Nursing Anesthesia (M.S.N.)</t>
  </si>
  <si>
    <t>Nursing Anesthesia (Grad. Cert.)</t>
  </si>
  <si>
    <t>Nursing Adult Hlth (M.S.N.)</t>
  </si>
  <si>
    <t>Adult Acute Care Clin Nrs Spec.</t>
  </si>
  <si>
    <t>Adult Geront. Nursing Practit.(MSN)</t>
  </si>
  <si>
    <t>Adult Geront. Nurs. Practit.(Grad. Cert.)</t>
  </si>
  <si>
    <t>Family Nurse Pract.  (M.S.N.)</t>
  </si>
  <si>
    <t>Family Nurse Pract. (Grad. Cert.)</t>
  </si>
  <si>
    <t>Nursing Education(M.S.N.)</t>
  </si>
  <si>
    <t>Nursing Education(Grad. Cert.)</t>
  </si>
  <si>
    <t>Total Nursing</t>
  </si>
  <si>
    <t>University Total</t>
  </si>
  <si>
    <t>Fall 2009 Graduate Enrollment by College, Major and Ethnicity</t>
  </si>
  <si>
    <t>Tchng English as Sec. Lang.</t>
  </si>
  <si>
    <t>Fall 2008 Graduate Enrollment by College, Major and Ethnicity</t>
  </si>
  <si>
    <t>Native American</t>
  </si>
  <si>
    <t>Leadership</t>
  </si>
  <si>
    <t>Early Childhood Educatn</t>
  </si>
  <si>
    <t>revised 4-7-2016</t>
  </si>
  <si>
    <t>6220 Physical Therapy (DSCPT)</t>
  </si>
  <si>
    <t xml:space="preserve"> Biology (NONE)</t>
  </si>
  <si>
    <t>Music (NONE)</t>
  </si>
  <si>
    <t>Reading &amp; Language Arts (TE)</t>
  </si>
  <si>
    <t>Fall 2016 Graduate Enrollment by College, Major and Ethnicity</t>
  </si>
  <si>
    <t>4561 Rdg, Lang Arts &amp; Literatur</t>
  </si>
  <si>
    <t>4823 Specific Learning Disability</t>
  </si>
  <si>
    <t>5530 Cybersecurity</t>
  </si>
  <si>
    <t>6245 Clinical Exercise Science</t>
  </si>
  <si>
    <t>7301 Forensic Nursing</t>
  </si>
  <si>
    <t>Fall 2017 Graduate Enrollment by College, Major and Ethnicity</t>
  </si>
  <si>
    <t>Linguistic Total</t>
  </si>
  <si>
    <t>3801 Business Analytics</t>
  </si>
  <si>
    <t>4821 Emotional Impairment Advanced</t>
  </si>
  <si>
    <t>Fall 2018 Graduate Enrollment by College, Major and Ethnicity</t>
  </si>
  <si>
    <t>2356 World Percussion Performance</t>
  </si>
  <si>
    <t>PS Total</t>
  </si>
  <si>
    <t>3910 Business Essentials</t>
  </si>
  <si>
    <t>4655 Organizational Leadership</t>
  </si>
  <si>
    <t>4365 Lean Leadership</t>
  </si>
  <si>
    <t>HRD Total</t>
  </si>
  <si>
    <t>5186 Productivity Improvement</t>
  </si>
  <si>
    <t>6232 Orthopedics</t>
  </si>
  <si>
    <t>7401 Nursing Practice</t>
  </si>
  <si>
    <t>Human Movement Science Total</t>
  </si>
  <si>
    <t>Public &amp; Environmental Wellness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</si>
</sst>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0"/>
  </numFmts>
  <fonts count="2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1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9"/>
      <name val="Arial"/>
      <family val="2"/>
    </font>
    <font>
      <b/>
      <sz val="10"/>
      <name val="Times New Roman"/>
      <family val="1"/>
    </font>
    <font>
      <b/>
      <sz val="9"/>
      <name val="Times New Roman"/>
      <family val="1"/>
    </font>
    <font>
      <sz val="11"/>
      <color rgb="FFFF0000"/>
      <name val="Times New Roman"/>
      <family val="1"/>
    </font>
    <font>
      <b/>
      <sz val="11"/>
      <color rgb="FFFF0000"/>
      <name val="Times New Roman"/>
      <family val="1"/>
    </font>
    <font>
      <sz val="11"/>
      <color indexed="10"/>
      <name val="Times New Roman"/>
      <family val="1"/>
    </font>
    <font>
      <b/>
      <sz val="11"/>
      <name val="Times New Roman"/>
      <family val="1"/>
    </font>
    <font>
      <b/>
      <sz val="11"/>
      <color indexed="10"/>
      <name val="Times New Roman"/>
      <family val="1"/>
    </font>
    <font>
      <sz val="11"/>
      <color indexed="10"/>
      <name val="Times New Roman"/>
      <family val="1"/>
    </font>
    <font>
      <b/>
      <sz val="11"/>
      <color indexed="10"/>
      <name val="Times New Roman"/>
      <family val="1"/>
    </font>
    <font>
      <sz val="11"/>
      <color rgb="FF9C0006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7CE"/>
      </patternFill>
    </fill>
    <fill>
      <patternFill patternType="solid">
        <fgColor indexed="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9"/>
        <bgColor indexed="64"/>
      </patternFill>
    </fill>
  </fills>
  <borders count="8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thin">
        <color indexed="64"/>
      </right>
      <top/>
      <bottom style="medium">
        <color indexed="64"/>
      </bottom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ashed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8"/>
      </top>
      <bottom style="thin">
        <color indexed="8"/>
      </bottom>
      <diagonal/>
    </border>
    <border>
      <left style="dashed">
        <color indexed="64"/>
      </left>
      <right style="dashed">
        <color indexed="64"/>
      </right>
      <top style="thin">
        <color indexed="8"/>
      </top>
      <bottom style="thin">
        <color indexed="8"/>
      </bottom>
      <diagonal/>
    </border>
    <border>
      <left style="dashed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dashed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thin">
        <color indexed="8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thin">
        <color indexed="8"/>
      </bottom>
      <diagonal/>
    </border>
    <border>
      <left style="dashed">
        <color indexed="64"/>
      </left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dashed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dashed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/>
      <top/>
      <bottom/>
      <diagonal/>
    </border>
    <border>
      <left/>
      <right style="dashed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dashed">
        <color indexed="64"/>
      </top>
      <bottom/>
      <diagonal/>
    </border>
    <border>
      <left style="medium">
        <color indexed="64"/>
      </left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 style="thin">
        <color indexed="64"/>
      </right>
      <top style="dashed">
        <color indexed="64"/>
      </top>
      <bottom/>
      <diagonal/>
    </border>
    <border>
      <left style="dashed">
        <color indexed="64"/>
      </left>
      <right style="medium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/>
      <right/>
      <top/>
      <bottom style="dashed">
        <color indexed="64"/>
      </bottom>
      <diagonal/>
    </border>
    <border>
      <left style="medium">
        <color indexed="64"/>
      </left>
      <right style="dashed">
        <color indexed="64"/>
      </right>
      <top/>
      <bottom style="dashed">
        <color indexed="64"/>
      </bottom>
      <diagonal/>
    </border>
    <border>
      <left style="dashed">
        <color indexed="64"/>
      </left>
      <right style="dashed">
        <color indexed="64"/>
      </right>
      <top/>
      <bottom style="dashed">
        <color indexed="64"/>
      </bottom>
      <diagonal/>
    </border>
    <border>
      <left style="dashed">
        <color indexed="64"/>
      </left>
      <right style="thin">
        <color indexed="64"/>
      </right>
      <top/>
      <bottom style="dashed">
        <color indexed="64"/>
      </bottom>
      <diagonal/>
    </border>
    <border>
      <left style="dashed">
        <color indexed="64"/>
      </left>
      <right style="medium">
        <color indexed="64"/>
      </right>
      <top/>
      <bottom style="dashed">
        <color indexed="64"/>
      </bottom>
      <diagonal/>
    </border>
  </borders>
  <cellStyleXfs count="4">
    <xf numFmtId="0" fontId="0" fillId="0" borderId="0"/>
    <xf numFmtId="0" fontId="9" fillId="0" borderId="0"/>
    <xf numFmtId="0" fontId="22" fillId="10" borderId="0" applyNumberFormat="0" applyBorder="0" applyAlignment="0" applyProtection="0"/>
    <xf numFmtId="0" fontId="1" fillId="0" borderId="0"/>
  </cellStyleXfs>
  <cellXfs count="601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Border="1" applyAlignment="1">
      <alignment horizontal="left" vertical="top" wrapText="1"/>
    </xf>
    <xf numFmtId="0" fontId="5" fillId="0" borderId="0" xfId="0" applyFont="1"/>
    <xf numFmtId="0" fontId="3" fillId="0" borderId="0" xfId="0" applyFont="1" applyBorder="1"/>
    <xf numFmtId="0" fontId="3" fillId="0" borderId="1" xfId="0" applyFont="1" applyBorder="1" applyAlignment="1">
      <alignment vertical="center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left" vertical="top" wrapText="1"/>
    </xf>
    <xf numFmtId="0" fontId="7" fillId="0" borderId="0" xfId="0" applyFont="1"/>
    <xf numFmtId="0" fontId="4" fillId="0" borderId="3" xfId="0" applyFont="1" applyBorder="1" applyAlignment="1">
      <alignment horizontal="left" vertical="top" wrapText="1"/>
    </xf>
    <xf numFmtId="164" fontId="4" fillId="0" borderId="4" xfId="0" applyNumberFormat="1" applyFont="1" applyBorder="1" applyAlignment="1">
      <alignment horizontal="right" vertical="top"/>
    </xf>
    <xf numFmtId="164" fontId="4" fillId="0" borderId="5" xfId="0" applyNumberFormat="1" applyFont="1" applyBorder="1" applyAlignment="1">
      <alignment horizontal="right" vertical="top"/>
    </xf>
    <xf numFmtId="164" fontId="4" fillId="0" borderId="6" xfId="0" applyNumberFormat="1" applyFont="1" applyBorder="1" applyAlignment="1">
      <alignment horizontal="right" vertical="top"/>
    </xf>
    <xf numFmtId="164" fontId="6" fillId="0" borderId="7" xfId="0" applyNumberFormat="1" applyFont="1" applyBorder="1" applyAlignment="1">
      <alignment horizontal="right" vertical="top"/>
    </xf>
    <xf numFmtId="164" fontId="6" fillId="0" borderId="8" xfId="0" applyNumberFormat="1" applyFont="1" applyBorder="1" applyAlignment="1">
      <alignment horizontal="right" vertical="top"/>
    </xf>
    <xf numFmtId="164" fontId="6" fillId="0" borderId="9" xfId="0" applyNumberFormat="1" applyFont="1" applyBorder="1" applyAlignment="1">
      <alignment horizontal="right" vertical="top"/>
    </xf>
    <xf numFmtId="0" fontId="7" fillId="2" borderId="10" xfId="0" applyFont="1" applyFill="1" applyBorder="1"/>
    <xf numFmtId="0" fontId="7" fillId="2" borderId="11" xfId="0" applyFont="1" applyFill="1" applyBorder="1"/>
    <xf numFmtId="0" fontId="7" fillId="2" borderId="12" xfId="0" applyFont="1" applyFill="1" applyBorder="1"/>
    <xf numFmtId="0" fontId="7" fillId="2" borderId="13" xfId="0" applyFont="1" applyFill="1" applyBorder="1"/>
    <xf numFmtId="0" fontId="7" fillId="3" borderId="10" xfId="0" applyFont="1" applyFill="1" applyBorder="1"/>
    <xf numFmtId="0" fontId="7" fillId="3" borderId="11" xfId="0" applyFont="1" applyFill="1" applyBorder="1"/>
    <xf numFmtId="0" fontId="7" fillId="3" borderId="12" xfId="0" applyFont="1" applyFill="1" applyBorder="1"/>
    <xf numFmtId="0" fontId="7" fillId="3" borderId="13" xfId="0" applyFont="1" applyFill="1" applyBorder="1"/>
    <xf numFmtId="0" fontId="7" fillId="4" borderId="10" xfId="0" applyFont="1" applyFill="1" applyBorder="1"/>
    <xf numFmtId="0" fontId="7" fillId="4" borderId="11" xfId="0" applyFont="1" applyFill="1" applyBorder="1"/>
    <xf numFmtId="0" fontId="7" fillId="4" borderId="12" xfId="0" applyFont="1" applyFill="1" applyBorder="1"/>
    <xf numFmtId="0" fontId="7" fillId="4" borderId="13" xfId="0" applyFont="1" applyFill="1" applyBorder="1"/>
    <xf numFmtId="0" fontId="7" fillId="5" borderId="10" xfId="0" applyFont="1" applyFill="1" applyBorder="1"/>
    <xf numFmtId="0" fontId="7" fillId="5" borderId="11" xfId="0" applyFont="1" applyFill="1" applyBorder="1"/>
    <xf numFmtId="0" fontId="7" fillId="5" borderId="12" xfId="0" applyFont="1" applyFill="1" applyBorder="1"/>
    <xf numFmtId="0" fontId="7" fillId="5" borderId="13" xfId="0" applyFont="1" applyFill="1" applyBorder="1"/>
    <xf numFmtId="0" fontId="7" fillId="6" borderId="10" xfId="0" applyFont="1" applyFill="1" applyBorder="1"/>
    <xf numFmtId="0" fontId="7" fillId="6" borderId="11" xfId="0" applyFont="1" applyFill="1" applyBorder="1"/>
    <xf numFmtId="0" fontId="7" fillId="6" borderId="12" xfId="0" applyFont="1" applyFill="1" applyBorder="1"/>
    <xf numFmtId="0" fontId="7" fillId="6" borderId="13" xfId="0" applyFont="1" applyFill="1" applyBorder="1"/>
    <xf numFmtId="0" fontId="7" fillId="7" borderId="10" xfId="0" applyFont="1" applyFill="1" applyBorder="1"/>
    <xf numFmtId="0" fontId="7" fillId="7" borderId="11" xfId="0" applyFont="1" applyFill="1" applyBorder="1"/>
    <xf numFmtId="0" fontId="7" fillId="7" borderId="12" xfId="0" applyFont="1" applyFill="1" applyBorder="1"/>
    <xf numFmtId="0" fontId="7" fillId="7" borderId="13" xfId="0" applyFont="1" applyFill="1" applyBorder="1"/>
    <xf numFmtId="0" fontId="2" fillId="8" borderId="14" xfId="0" applyFont="1" applyFill="1" applyBorder="1"/>
    <xf numFmtId="0" fontId="2" fillId="8" borderId="15" xfId="0" applyFont="1" applyFill="1" applyBorder="1"/>
    <xf numFmtId="0" fontId="2" fillId="8" borderId="16" xfId="0" applyFont="1" applyFill="1" applyBorder="1"/>
    <xf numFmtId="0" fontId="2" fillId="8" borderId="17" xfId="0" applyFont="1" applyFill="1" applyBorder="1"/>
    <xf numFmtId="164" fontId="4" fillId="0" borderId="18" xfId="0" applyNumberFormat="1" applyFont="1" applyBorder="1" applyAlignment="1">
      <alignment horizontal="right" vertical="top"/>
    </xf>
    <xf numFmtId="164" fontId="6" fillId="0" borderId="19" xfId="0" applyNumberFormat="1" applyFont="1" applyBorder="1" applyAlignment="1">
      <alignment horizontal="right" vertical="top"/>
    </xf>
    <xf numFmtId="0" fontId="7" fillId="2" borderId="20" xfId="0" applyFont="1" applyFill="1" applyBorder="1"/>
    <xf numFmtId="0" fontId="7" fillId="2" borderId="21" xfId="0" applyFont="1" applyFill="1" applyBorder="1"/>
    <xf numFmtId="0" fontId="7" fillId="5" borderId="20" xfId="0" applyFont="1" applyFill="1" applyBorder="1"/>
    <xf numFmtId="0" fontId="7" fillId="5" borderId="21" xfId="0" applyFont="1" applyFill="1" applyBorder="1"/>
    <xf numFmtId="0" fontId="7" fillId="3" borderId="20" xfId="0" applyFont="1" applyFill="1" applyBorder="1"/>
    <xf numFmtId="0" fontId="7" fillId="3" borderId="21" xfId="0" applyFont="1" applyFill="1" applyBorder="1"/>
    <xf numFmtId="0" fontId="7" fillId="4" borderId="20" xfId="0" applyFont="1" applyFill="1" applyBorder="1"/>
    <xf numFmtId="0" fontId="7" fillId="4" borderId="21" xfId="0" applyFont="1" applyFill="1" applyBorder="1"/>
    <xf numFmtId="0" fontId="7" fillId="6" borderId="20" xfId="0" applyFont="1" applyFill="1" applyBorder="1"/>
    <xf numFmtId="0" fontId="7" fillId="6" borderId="21" xfId="0" applyFont="1" applyFill="1" applyBorder="1"/>
    <xf numFmtId="0" fontId="7" fillId="7" borderId="20" xfId="0" applyFont="1" applyFill="1" applyBorder="1"/>
    <xf numFmtId="0" fontId="7" fillId="7" borderId="21" xfId="0" applyFont="1" applyFill="1" applyBorder="1"/>
    <xf numFmtId="0" fontId="2" fillId="8" borderId="22" xfId="0" applyFont="1" applyFill="1" applyBorder="1"/>
    <xf numFmtId="0" fontId="2" fillId="8" borderId="23" xfId="0" applyFont="1" applyFill="1" applyBorder="1"/>
    <xf numFmtId="0" fontId="4" fillId="9" borderId="24" xfId="0" applyFont="1" applyFill="1" applyBorder="1" applyAlignment="1">
      <alignment horizontal="center" wrapText="1"/>
    </xf>
    <xf numFmtId="0" fontId="4" fillId="9" borderId="25" xfId="0" applyFont="1" applyFill="1" applyBorder="1" applyAlignment="1">
      <alignment horizontal="center" wrapText="1"/>
    </xf>
    <xf numFmtId="0" fontId="4" fillId="9" borderId="26" xfId="0" applyFont="1" applyFill="1" applyBorder="1" applyAlignment="1">
      <alignment horizontal="center" wrapText="1"/>
    </xf>
    <xf numFmtId="0" fontId="4" fillId="9" borderId="27" xfId="0" applyFont="1" applyFill="1" applyBorder="1" applyAlignment="1">
      <alignment horizontal="center" wrapText="1"/>
    </xf>
    <xf numFmtId="0" fontId="6" fillId="0" borderId="28" xfId="0" applyFont="1" applyBorder="1" applyAlignment="1">
      <alignment horizontal="right" vertical="top" wrapText="1"/>
    </xf>
    <xf numFmtId="0" fontId="4" fillId="0" borderId="20" xfId="0" applyFont="1" applyBorder="1" applyAlignment="1">
      <alignment horizontal="left" vertical="top" wrapText="1"/>
    </xf>
    <xf numFmtId="0" fontId="4" fillId="0" borderId="10" xfId="0" applyFont="1" applyBorder="1" applyAlignment="1">
      <alignment horizontal="left" vertical="top" wrapText="1"/>
    </xf>
    <xf numFmtId="164" fontId="4" fillId="0" borderId="11" xfId="0" applyNumberFormat="1" applyFont="1" applyBorder="1" applyAlignment="1">
      <alignment horizontal="right" vertical="top"/>
    </xf>
    <xf numFmtId="164" fontId="4" fillId="0" borderId="12" xfId="0" applyNumberFormat="1" applyFont="1" applyBorder="1" applyAlignment="1">
      <alignment horizontal="right" vertical="top"/>
    </xf>
    <xf numFmtId="164" fontId="4" fillId="0" borderId="13" xfId="0" applyNumberFormat="1" applyFont="1" applyBorder="1" applyAlignment="1">
      <alignment horizontal="right" vertical="top"/>
    </xf>
    <xf numFmtId="164" fontId="4" fillId="0" borderId="21" xfId="0" applyNumberFormat="1" applyFont="1" applyBorder="1" applyAlignment="1">
      <alignment horizontal="right" vertical="top"/>
    </xf>
    <xf numFmtId="0" fontId="4" fillId="0" borderId="29" xfId="0" applyFont="1" applyBorder="1" applyAlignment="1">
      <alignment horizontal="left" vertical="top" wrapText="1"/>
    </xf>
    <xf numFmtId="0" fontId="4" fillId="0" borderId="30" xfId="0" applyFont="1" applyBorder="1" applyAlignment="1">
      <alignment horizontal="left" vertical="top" wrapText="1"/>
    </xf>
    <xf numFmtId="164" fontId="4" fillId="0" borderId="31" xfId="0" applyNumberFormat="1" applyFont="1" applyBorder="1" applyAlignment="1">
      <alignment horizontal="right" vertical="top"/>
    </xf>
    <xf numFmtId="164" fontId="4" fillId="0" borderId="32" xfId="0" applyNumberFormat="1" applyFont="1" applyBorder="1" applyAlignment="1">
      <alignment horizontal="right" vertical="top"/>
    </xf>
    <xf numFmtId="164" fontId="4" fillId="0" borderId="33" xfId="0" applyNumberFormat="1" applyFont="1" applyBorder="1" applyAlignment="1">
      <alignment horizontal="right" vertical="top"/>
    </xf>
    <xf numFmtId="164" fontId="4" fillId="0" borderId="34" xfId="0" applyNumberFormat="1" applyFont="1" applyBorder="1" applyAlignment="1">
      <alignment horizontal="right" vertical="top"/>
    </xf>
    <xf numFmtId="0" fontId="4" fillId="0" borderId="35" xfId="0" applyFont="1" applyBorder="1" applyAlignment="1">
      <alignment horizontal="left" vertical="top" wrapText="1"/>
    </xf>
    <xf numFmtId="0" fontId="4" fillId="0" borderId="36" xfId="0" applyFont="1" applyBorder="1" applyAlignment="1">
      <alignment horizontal="left" vertical="top" wrapText="1"/>
    </xf>
    <xf numFmtId="0" fontId="4" fillId="0" borderId="37" xfId="0" applyFont="1" applyBorder="1" applyAlignment="1">
      <alignment horizontal="left" vertical="top" wrapText="1"/>
    </xf>
    <xf numFmtId="164" fontId="4" fillId="0" borderId="38" xfId="0" applyNumberFormat="1" applyFont="1" applyBorder="1" applyAlignment="1">
      <alignment horizontal="right" vertical="top"/>
    </xf>
    <xf numFmtId="164" fontId="4" fillId="0" borderId="39" xfId="0" applyNumberFormat="1" applyFont="1" applyBorder="1" applyAlignment="1">
      <alignment horizontal="right" vertical="top"/>
    </xf>
    <xf numFmtId="164" fontId="4" fillId="0" borderId="40" xfId="0" applyNumberFormat="1" applyFont="1" applyBorder="1" applyAlignment="1">
      <alignment horizontal="right" vertical="top"/>
    </xf>
    <xf numFmtId="164" fontId="4" fillId="0" borderId="41" xfId="0" applyNumberFormat="1" applyFont="1" applyBorder="1" applyAlignment="1">
      <alignment horizontal="right" vertical="top"/>
    </xf>
    <xf numFmtId="0" fontId="4" fillId="0" borderId="1" xfId="0" applyFont="1" applyBorder="1" applyAlignment="1">
      <alignment horizontal="left" vertical="top" wrapText="1"/>
    </xf>
    <xf numFmtId="164" fontId="4" fillId="0" borderId="0" xfId="0" applyNumberFormat="1" applyFont="1" applyBorder="1" applyAlignment="1">
      <alignment horizontal="right" vertical="top"/>
    </xf>
    <xf numFmtId="164" fontId="6" fillId="0" borderId="2" xfId="0" applyNumberFormat="1" applyFont="1" applyBorder="1" applyAlignment="1">
      <alignment horizontal="right" vertical="top"/>
    </xf>
    <xf numFmtId="164" fontId="2" fillId="8" borderId="15" xfId="0" applyNumberFormat="1" applyFont="1" applyFill="1" applyBorder="1"/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center"/>
    </xf>
    <xf numFmtId="164" fontId="7" fillId="2" borderId="11" xfId="0" applyNumberFormat="1" applyFont="1" applyFill="1" applyBorder="1"/>
    <xf numFmtId="164" fontId="7" fillId="5" borderId="11" xfId="0" applyNumberFormat="1" applyFont="1" applyFill="1" applyBorder="1"/>
    <xf numFmtId="164" fontId="7" fillId="3" borderId="11" xfId="0" applyNumberFormat="1" applyFont="1" applyFill="1" applyBorder="1"/>
    <xf numFmtId="164" fontId="7" fillId="3" borderId="12" xfId="0" applyNumberFormat="1" applyFont="1" applyFill="1" applyBorder="1"/>
    <xf numFmtId="164" fontId="7" fillId="4" borderId="11" xfId="0" applyNumberFormat="1" applyFont="1" applyFill="1" applyBorder="1"/>
    <xf numFmtId="164" fontId="7" fillId="6" borderId="11" xfId="0" applyNumberFormat="1" applyFont="1" applyFill="1" applyBorder="1"/>
    <xf numFmtId="164" fontId="7" fillId="7" borderId="11" xfId="0" applyNumberFormat="1" applyFont="1" applyFill="1" applyBorder="1"/>
    <xf numFmtId="0" fontId="4" fillId="0" borderId="1" xfId="0" applyFont="1" applyBorder="1" applyAlignment="1">
      <alignment horizontal="left" vertical="top" wrapText="1"/>
    </xf>
    <xf numFmtId="164" fontId="7" fillId="6" borderId="12" xfId="0" applyNumberFormat="1" applyFont="1" applyFill="1" applyBorder="1"/>
    <xf numFmtId="164" fontId="4" fillId="0" borderId="53" xfId="0" applyNumberFormat="1" applyFont="1" applyBorder="1" applyAlignment="1">
      <alignment horizontal="right" vertical="top"/>
    </xf>
    <xf numFmtId="164" fontId="4" fillId="0" borderId="54" xfId="0" applyNumberFormat="1" applyFont="1" applyBorder="1" applyAlignment="1">
      <alignment horizontal="right" vertical="top"/>
    </xf>
    <xf numFmtId="164" fontId="4" fillId="0" borderId="55" xfId="0" applyNumberFormat="1" applyFont="1" applyBorder="1" applyAlignment="1">
      <alignment horizontal="right" vertical="top"/>
    </xf>
    <xf numFmtId="164" fontId="4" fillId="0" borderId="56" xfId="0" applyNumberFormat="1" applyFont="1" applyBorder="1" applyAlignment="1">
      <alignment horizontal="right" vertical="top"/>
    </xf>
    <xf numFmtId="164" fontId="7" fillId="2" borderId="12" xfId="0" applyNumberFormat="1" applyFont="1" applyFill="1" applyBorder="1"/>
    <xf numFmtId="164" fontId="7" fillId="2" borderId="13" xfId="0" applyNumberFormat="1" applyFont="1" applyFill="1" applyBorder="1"/>
    <xf numFmtId="164" fontId="2" fillId="8" borderId="16" xfId="0" applyNumberFormat="1" applyFont="1" applyFill="1" applyBorder="1"/>
    <xf numFmtId="0" fontId="4" fillId="0" borderId="1" xfId="0" applyFont="1" applyBorder="1" applyAlignment="1">
      <alignment horizontal="left" vertical="top" wrapText="1"/>
    </xf>
    <xf numFmtId="0" fontId="4" fillId="0" borderId="52" xfId="0" applyFont="1" applyBorder="1" applyAlignment="1">
      <alignment horizontal="left" vertical="top" wrapText="1"/>
    </xf>
    <xf numFmtId="0" fontId="4" fillId="0" borderId="50" xfId="0" applyFont="1" applyBorder="1" applyAlignment="1">
      <alignment horizontal="left" vertical="top" wrapText="1"/>
    </xf>
    <xf numFmtId="164" fontId="4" fillId="0" borderId="57" xfId="0" applyNumberFormat="1" applyFont="1" applyBorder="1" applyAlignment="1">
      <alignment horizontal="right" vertical="top"/>
    </xf>
    <xf numFmtId="0" fontId="4" fillId="0" borderId="1" xfId="0" applyFont="1" applyBorder="1" applyAlignment="1">
      <alignment horizontal="left" vertical="top" wrapText="1"/>
    </xf>
    <xf numFmtId="164" fontId="7" fillId="2" borderId="21" xfId="0" applyNumberFormat="1" applyFont="1" applyFill="1" applyBorder="1"/>
    <xf numFmtId="164" fontId="7" fillId="0" borderId="0" xfId="0" applyNumberFormat="1" applyFont="1"/>
    <xf numFmtId="164" fontId="7" fillId="5" borderId="12" xfId="0" applyNumberFormat="1" applyFont="1" applyFill="1" applyBorder="1"/>
    <xf numFmtId="0" fontId="4" fillId="0" borderId="28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 wrapText="1"/>
    </xf>
    <xf numFmtId="164" fontId="4" fillId="0" borderId="7" xfId="0" applyNumberFormat="1" applyFont="1" applyBorder="1" applyAlignment="1">
      <alignment horizontal="right" vertical="top"/>
    </xf>
    <xf numFmtId="164" fontId="4" fillId="0" borderId="8" xfId="0" applyNumberFormat="1" applyFont="1" applyBorder="1" applyAlignment="1">
      <alignment horizontal="right" vertical="top"/>
    </xf>
    <xf numFmtId="164" fontId="4" fillId="0" borderId="9" xfId="0" applyNumberFormat="1" applyFont="1" applyBorder="1" applyAlignment="1">
      <alignment horizontal="right" vertical="top"/>
    </xf>
    <xf numFmtId="164" fontId="4" fillId="0" borderId="19" xfId="0" applyNumberFormat="1" applyFont="1" applyBorder="1" applyAlignment="1">
      <alignment horizontal="right" vertical="top"/>
    </xf>
    <xf numFmtId="0" fontId="4" fillId="0" borderId="1" xfId="0" applyFont="1" applyBorder="1" applyAlignment="1">
      <alignment horizontal="left" vertical="top" wrapText="1"/>
    </xf>
    <xf numFmtId="0" fontId="4" fillId="0" borderId="51" xfId="0" applyFont="1" applyBorder="1" applyAlignment="1">
      <alignment horizontal="left" vertical="top" wrapText="1"/>
    </xf>
    <xf numFmtId="0" fontId="4" fillId="0" borderId="50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4" fillId="0" borderId="51" xfId="0" applyFont="1" applyBorder="1" applyAlignment="1">
      <alignment horizontal="left" vertical="top" wrapText="1"/>
    </xf>
    <xf numFmtId="0" fontId="4" fillId="0" borderId="50" xfId="0" applyFont="1" applyBorder="1" applyAlignment="1">
      <alignment horizontal="left" vertical="top" wrapText="1"/>
    </xf>
    <xf numFmtId="0" fontId="4" fillId="9" borderId="58" xfId="0" applyFont="1" applyFill="1" applyBorder="1" applyAlignment="1">
      <alignment horizontal="center" wrapText="1"/>
    </xf>
    <xf numFmtId="164" fontId="4" fillId="0" borderId="30" xfId="0" applyNumberFormat="1" applyFont="1" applyBorder="1" applyAlignment="1">
      <alignment horizontal="right" vertical="top"/>
    </xf>
    <xf numFmtId="0" fontId="4" fillId="0" borderId="59" xfId="0" applyFont="1" applyBorder="1" applyAlignment="1">
      <alignment horizontal="left" vertical="top" wrapText="1"/>
    </xf>
    <xf numFmtId="164" fontId="4" fillId="0" borderId="60" xfId="0" applyNumberFormat="1" applyFont="1" applyBorder="1" applyAlignment="1">
      <alignment horizontal="right" vertical="top"/>
    </xf>
    <xf numFmtId="164" fontId="4" fillId="0" borderId="61" xfId="0" applyNumberFormat="1" applyFont="1" applyBorder="1" applyAlignment="1">
      <alignment horizontal="right" vertical="top"/>
    </xf>
    <xf numFmtId="164" fontId="4" fillId="0" borderId="62" xfId="0" applyNumberFormat="1" applyFont="1" applyBorder="1" applyAlignment="1">
      <alignment horizontal="right" vertical="top"/>
    </xf>
    <xf numFmtId="164" fontId="4" fillId="0" borderId="63" xfId="0" applyNumberFormat="1" applyFont="1" applyBorder="1" applyAlignment="1">
      <alignment horizontal="right" vertical="top"/>
    </xf>
    <xf numFmtId="164" fontId="4" fillId="0" borderId="59" xfId="0" applyNumberFormat="1" applyFont="1" applyBorder="1" applyAlignment="1">
      <alignment horizontal="right" vertical="top"/>
    </xf>
    <xf numFmtId="164" fontId="4" fillId="0" borderId="10" xfId="0" applyNumberFormat="1" applyFont="1" applyBorder="1" applyAlignment="1">
      <alignment horizontal="right" vertical="top"/>
    </xf>
    <xf numFmtId="164" fontId="4" fillId="0" borderId="37" xfId="0" applyNumberFormat="1" applyFont="1" applyBorder="1" applyAlignment="1">
      <alignment horizontal="right" vertical="top"/>
    </xf>
    <xf numFmtId="164" fontId="4" fillId="0" borderId="3" xfId="0" applyNumberFormat="1" applyFont="1" applyBorder="1" applyAlignment="1">
      <alignment horizontal="right" vertical="top"/>
    </xf>
    <xf numFmtId="164" fontId="4" fillId="0" borderId="2" xfId="0" applyNumberFormat="1" applyFont="1" applyBorder="1" applyAlignment="1">
      <alignment horizontal="right" vertical="top"/>
    </xf>
    <xf numFmtId="0" fontId="4" fillId="0" borderId="65" xfId="0" applyFont="1" applyBorder="1" applyAlignment="1">
      <alignment horizontal="left" vertical="top" wrapText="1"/>
    </xf>
    <xf numFmtId="3" fontId="10" fillId="0" borderId="0" xfId="1" applyNumberFormat="1" applyFont="1" applyBorder="1" applyAlignment="1">
      <alignment horizontal="center"/>
    </xf>
    <xf numFmtId="3" fontId="11" fillId="0" borderId="0" xfId="1" applyNumberFormat="1" applyFont="1" applyBorder="1" applyAlignment="1">
      <alignment horizontal="center"/>
    </xf>
    <xf numFmtId="0" fontId="11" fillId="0" borderId="0" xfId="1" applyFont="1"/>
    <xf numFmtId="0" fontId="10" fillId="0" borderId="0" xfId="1" applyFont="1" applyAlignment="1">
      <alignment horizontal="center"/>
    </xf>
    <xf numFmtId="0" fontId="10" fillId="0" borderId="0" xfId="1" applyFont="1" applyBorder="1" applyAlignment="1">
      <alignment horizontal="center"/>
    </xf>
    <xf numFmtId="0" fontId="10" fillId="11" borderId="1" xfId="1" applyFont="1" applyFill="1" applyBorder="1"/>
    <xf numFmtId="0" fontId="13" fillId="12" borderId="0" xfId="1" applyFont="1" applyFill="1" applyBorder="1"/>
    <xf numFmtId="0" fontId="10" fillId="12" borderId="0" xfId="1" applyFont="1" applyFill="1" applyBorder="1" applyAlignment="1">
      <alignment horizontal="center"/>
    </xf>
    <xf numFmtId="0" fontId="10" fillId="12" borderId="65" xfId="1" applyFont="1" applyFill="1" applyBorder="1" applyAlignment="1">
      <alignment horizontal="center"/>
    </xf>
    <xf numFmtId="0" fontId="11" fillId="11" borderId="1" xfId="1" applyFont="1" applyFill="1" applyBorder="1"/>
    <xf numFmtId="3" fontId="14" fillId="11" borderId="1" xfId="1" applyNumberFormat="1" applyFont="1" applyFill="1" applyBorder="1" applyAlignment="1">
      <alignment horizontal="center" vertical="center"/>
    </xf>
    <xf numFmtId="0" fontId="14" fillId="11" borderId="0" xfId="1" applyFont="1" applyFill="1" applyBorder="1" applyAlignment="1">
      <alignment horizontal="center" vertical="center"/>
    </xf>
    <xf numFmtId="3" fontId="14" fillId="11" borderId="65" xfId="1" applyNumberFormat="1" applyFont="1" applyFill="1" applyBorder="1" applyAlignment="1">
      <alignment horizontal="center" vertical="center"/>
    </xf>
    <xf numFmtId="0" fontId="14" fillId="11" borderId="1" xfId="1" applyFont="1" applyFill="1" applyBorder="1" applyAlignment="1">
      <alignment horizontal="center" vertical="center"/>
    </xf>
    <xf numFmtId="0" fontId="14" fillId="11" borderId="65" xfId="1" applyFont="1" applyFill="1" applyBorder="1" applyAlignment="1">
      <alignment horizontal="center" vertical="center"/>
    </xf>
    <xf numFmtId="0" fontId="14" fillId="12" borderId="0" xfId="1" applyFont="1" applyFill="1" applyBorder="1"/>
    <xf numFmtId="0" fontId="14" fillId="12" borderId="0" xfId="1" applyFont="1" applyFill="1" applyBorder="1" applyAlignment="1">
      <alignment horizontal="center" vertical="center"/>
    </xf>
    <xf numFmtId="0" fontId="14" fillId="12" borderId="65" xfId="1" applyFont="1" applyFill="1" applyBorder="1" applyAlignment="1">
      <alignment horizontal="center" vertical="center"/>
    </xf>
    <xf numFmtId="3" fontId="14" fillId="11" borderId="0" xfId="1" applyNumberFormat="1" applyFont="1" applyFill="1" applyBorder="1" applyAlignment="1">
      <alignment horizontal="center" vertical="center"/>
    </xf>
    <xf numFmtId="0" fontId="11" fillId="0" borderId="0" xfId="1" applyFont="1" applyBorder="1"/>
    <xf numFmtId="0" fontId="10" fillId="13" borderId="22" xfId="1" applyFont="1" applyFill="1" applyBorder="1" applyAlignment="1">
      <alignment horizontal="left"/>
    </xf>
    <xf numFmtId="0" fontId="10" fillId="13" borderId="14" xfId="1" applyFont="1" applyFill="1" applyBorder="1" applyAlignment="1">
      <alignment horizontal="center"/>
    </xf>
    <xf numFmtId="3" fontId="11" fillId="13" borderId="14" xfId="1" applyNumberFormat="1" applyFont="1" applyFill="1" applyBorder="1" applyAlignment="1">
      <alignment horizontal="center"/>
    </xf>
    <xf numFmtId="0" fontId="11" fillId="13" borderId="14" xfId="1" applyFont="1" applyFill="1" applyBorder="1" applyAlignment="1">
      <alignment horizontal="center"/>
    </xf>
    <xf numFmtId="3" fontId="11" fillId="13" borderId="67" xfId="1" applyNumberFormat="1" applyFont="1" applyFill="1" applyBorder="1" applyAlignment="1">
      <alignment horizontal="center"/>
    </xf>
    <xf numFmtId="0" fontId="11" fillId="0" borderId="46" xfId="1" applyFont="1" applyBorder="1"/>
    <xf numFmtId="0" fontId="11" fillId="0" borderId="47" xfId="1" applyFont="1" applyBorder="1" applyAlignment="1">
      <alignment horizontal="center"/>
    </xf>
    <xf numFmtId="3" fontId="11" fillId="0" borderId="46" xfId="1" applyNumberFormat="1" applyFont="1" applyBorder="1" applyAlignment="1">
      <alignment horizontal="center"/>
    </xf>
    <xf numFmtId="3" fontId="11" fillId="0" borderId="68" xfId="1" applyNumberFormat="1" applyFont="1" applyBorder="1" applyAlignment="1">
      <alignment horizontal="center"/>
    </xf>
    <xf numFmtId="0" fontId="11" fillId="0" borderId="46" xfId="1" applyFont="1" applyBorder="1" applyAlignment="1">
      <alignment horizontal="center"/>
    </xf>
    <xf numFmtId="0" fontId="11" fillId="0" borderId="68" xfId="1" applyFont="1" applyBorder="1" applyAlignment="1">
      <alignment horizontal="center"/>
    </xf>
    <xf numFmtId="3" fontId="11" fillId="0" borderId="47" xfId="1" applyNumberFormat="1" applyFont="1" applyBorder="1" applyAlignment="1">
      <alignment horizontal="center"/>
    </xf>
    <xf numFmtId="0" fontId="11" fillId="0" borderId="22" xfId="1" applyFont="1" applyBorder="1"/>
    <xf numFmtId="0" fontId="10" fillId="0" borderId="14" xfId="1" applyFont="1" applyBorder="1" applyAlignment="1">
      <alignment horizontal="center"/>
    </xf>
    <xf numFmtId="3" fontId="11" fillId="0" borderId="22" xfId="1" applyNumberFormat="1" applyFont="1" applyBorder="1" applyAlignment="1">
      <alignment horizontal="center"/>
    </xf>
    <xf numFmtId="0" fontId="11" fillId="0" borderId="14" xfId="1" applyFont="1" applyBorder="1" applyAlignment="1">
      <alignment horizontal="center"/>
    </xf>
    <xf numFmtId="3" fontId="10" fillId="0" borderId="67" xfId="1" applyNumberFormat="1" applyFont="1" applyBorder="1" applyAlignment="1">
      <alignment horizontal="center"/>
    </xf>
    <xf numFmtId="0" fontId="11" fillId="0" borderId="22" xfId="1" applyFont="1" applyBorder="1" applyAlignment="1">
      <alignment horizontal="center"/>
    </xf>
    <xf numFmtId="0" fontId="10" fillId="0" borderId="67" xfId="1" applyFont="1" applyBorder="1" applyAlignment="1">
      <alignment horizontal="center"/>
    </xf>
    <xf numFmtId="3" fontId="11" fillId="0" borderId="1" xfId="1" applyNumberFormat="1" applyFont="1" applyBorder="1" applyAlignment="1">
      <alignment horizontal="center"/>
    </xf>
    <xf numFmtId="3" fontId="11" fillId="0" borderId="65" xfId="1" applyNumberFormat="1" applyFont="1" applyBorder="1" applyAlignment="1">
      <alignment horizontal="center"/>
    </xf>
    <xf numFmtId="0" fontId="10" fillId="0" borderId="69" xfId="1" applyFont="1" applyBorder="1"/>
    <xf numFmtId="0" fontId="10" fillId="0" borderId="70" xfId="1" applyFont="1" applyBorder="1" applyAlignment="1">
      <alignment horizontal="center"/>
    </xf>
    <xf numFmtId="3" fontId="10" fillId="0" borderId="69" xfId="1" applyNumberFormat="1" applyFont="1" applyBorder="1" applyAlignment="1">
      <alignment horizontal="center"/>
    </xf>
    <xf numFmtId="3" fontId="10" fillId="0" borderId="71" xfId="1" applyNumberFormat="1" applyFont="1" applyBorder="1" applyAlignment="1">
      <alignment horizontal="center"/>
    </xf>
    <xf numFmtId="0" fontId="10" fillId="0" borderId="69" xfId="1" applyFont="1" applyBorder="1" applyAlignment="1">
      <alignment horizontal="center"/>
    </xf>
    <xf numFmtId="0" fontId="10" fillId="0" borderId="71" xfId="1" applyFont="1" applyBorder="1" applyAlignment="1">
      <alignment horizontal="center"/>
    </xf>
    <xf numFmtId="3" fontId="10" fillId="0" borderId="70" xfId="1" applyNumberFormat="1" applyFont="1" applyBorder="1" applyAlignment="1">
      <alignment horizontal="center"/>
    </xf>
    <xf numFmtId="0" fontId="11" fillId="0" borderId="1" xfId="1" applyFont="1" applyBorder="1"/>
    <xf numFmtId="3" fontId="15" fillId="0" borderId="1" xfId="1" applyNumberFormat="1" applyFont="1" applyBorder="1" applyAlignment="1">
      <alignment horizontal="center"/>
    </xf>
    <xf numFmtId="0" fontId="15" fillId="0" borderId="0" xfId="1" applyFont="1" applyBorder="1" applyAlignment="1">
      <alignment horizontal="center"/>
    </xf>
    <xf numFmtId="3" fontId="16" fillId="0" borderId="65" xfId="1" applyNumberFormat="1" applyFont="1" applyBorder="1" applyAlignment="1">
      <alignment horizontal="center"/>
    </xf>
    <xf numFmtId="0" fontId="15" fillId="0" borderId="0" xfId="1" applyFont="1" applyAlignment="1">
      <alignment horizontal="center"/>
    </xf>
    <xf numFmtId="0" fontId="16" fillId="0" borderId="0" xfId="1" applyFont="1" applyBorder="1" applyAlignment="1">
      <alignment horizontal="center"/>
    </xf>
    <xf numFmtId="0" fontId="15" fillId="0" borderId="1" xfId="1" applyFont="1" applyBorder="1" applyAlignment="1">
      <alignment horizontal="center"/>
    </xf>
    <xf numFmtId="0" fontId="16" fillId="0" borderId="65" xfId="1" applyFont="1" applyBorder="1" applyAlignment="1">
      <alignment horizontal="center"/>
    </xf>
    <xf numFmtId="3" fontId="15" fillId="0" borderId="46" xfId="1" applyNumberFormat="1" applyFont="1" applyBorder="1" applyAlignment="1">
      <alignment horizontal="center"/>
    </xf>
    <xf numFmtId="3" fontId="15" fillId="0" borderId="47" xfId="1" applyNumberFormat="1" applyFont="1" applyBorder="1" applyAlignment="1">
      <alignment horizontal="center"/>
    </xf>
    <xf numFmtId="3" fontId="15" fillId="0" borderId="68" xfId="1" applyNumberFormat="1" applyFont="1" applyBorder="1" applyAlignment="1">
      <alignment horizontal="center"/>
    </xf>
    <xf numFmtId="0" fontId="17" fillId="0" borderId="0" xfId="1" applyFont="1"/>
    <xf numFmtId="0" fontId="10" fillId="0" borderId="65" xfId="1" applyFont="1" applyBorder="1" applyAlignment="1">
      <alignment horizontal="center"/>
    </xf>
    <xf numFmtId="0" fontId="11" fillId="0" borderId="0" xfId="1" applyFont="1" applyBorder="1" applyAlignment="1">
      <alignment horizontal="center"/>
    </xf>
    <xf numFmtId="3" fontId="10" fillId="0" borderId="65" xfId="1" applyNumberFormat="1" applyFont="1" applyBorder="1" applyAlignment="1">
      <alignment horizontal="center"/>
    </xf>
    <xf numFmtId="0" fontId="11" fillId="0" borderId="1" xfId="1" applyFont="1" applyBorder="1" applyAlignment="1">
      <alignment horizontal="center"/>
    </xf>
    <xf numFmtId="0" fontId="10" fillId="0" borderId="69" xfId="1" applyFont="1" applyFill="1" applyBorder="1"/>
    <xf numFmtId="0" fontId="10" fillId="0" borderId="0" xfId="1" applyFont="1"/>
    <xf numFmtId="0" fontId="11" fillId="0" borderId="1" xfId="1" applyFont="1" applyFill="1" applyBorder="1"/>
    <xf numFmtId="3" fontId="15" fillId="0" borderId="65" xfId="1" applyNumberFormat="1" applyFont="1" applyBorder="1" applyAlignment="1">
      <alignment horizontal="center"/>
    </xf>
    <xf numFmtId="0" fontId="15" fillId="0" borderId="65" xfId="1" applyFont="1" applyBorder="1" applyAlignment="1">
      <alignment horizontal="center"/>
    </xf>
    <xf numFmtId="3" fontId="15" fillId="0" borderId="0" xfId="1" applyNumberFormat="1" applyFont="1" applyBorder="1" applyAlignment="1">
      <alignment horizontal="center"/>
    </xf>
    <xf numFmtId="0" fontId="10" fillId="0" borderId="1" xfId="1" applyFont="1" applyBorder="1"/>
    <xf numFmtId="3" fontId="16" fillId="0" borderId="1" xfId="1" applyNumberFormat="1" applyFont="1" applyBorder="1" applyAlignment="1">
      <alignment horizontal="center"/>
    </xf>
    <xf numFmtId="3" fontId="16" fillId="0" borderId="71" xfId="1" applyNumberFormat="1" applyFont="1" applyBorder="1" applyAlignment="1">
      <alignment horizontal="center"/>
    </xf>
    <xf numFmtId="0" fontId="16" fillId="0" borderId="70" xfId="1" applyFont="1" applyBorder="1" applyAlignment="1">
      <alignment horizontal="center"/>
    </xf>
    <xf numFmtId="0" fontId="16" fillId="0" borderId="1" xfId="1" applyFont="1" applyBorder="1" applyAlignment="1">
      <alignment horizontal="center"/>
    </xf>
    <xf numFmtId="0" fontId="16" fillId="0" borderId="71" xfId="1" applyFont="1" applyBorder="1" applyAlignment="1">
      <alignment horizontal="center"/>
    </xf>
    <xf numFmtId="3" fontId="16" fillId="0" borderId="0" xfId="1" applyNumberFormat="1" applyFont="1" applyBorder="1" applyAlignment="1">
      <alignment horizontal="center"/>
    </xf>
    <xf numFmtId="3" fontId="16" fillId="0" borderId="68" xfId="1" applyNumberFormat="1" applyFont="1" applyBorder="1" applyAlignment="1">
      <alignment horizontal="center"/>
    </xf>
    <xf numFmtId="0" fontId="16" fillId="0" borderId="47" xfId="1" applyFont="1" applyBorder="1" applyAlignment="1">
      <alignment horizontal="center"/>
    </xf>
    <xf numFmtId="0" fontId="16" fillId="0" borderId="68" xfId="1" applyFont="1" applyBorder="1" applyAlignment="1">
      <alignment horizontal="center"/>
    </xf>
    <xf numFmtId="3" fontId="16" fillId="0" borderId="46" xfId="1" applyNumberFormat="1" applyFont="1" applyBorder="1" applyAlignment="1">
      <alignment horizontal="center"/>
    </xf>
    <xf numFmtId="3" fontId="16" fillId="0" borderId="47" xfId="1" applyNumberFormat="1" applyFont="1" applyBorder="1" applyAlignment="1">
      <alignment horizontal="center"/>
    </xf>
    <xf numFmtId="0" fontId="11" fillId="0" borderId="0" xfId="1" applyFont="1" applyAlignment="1">
      <alignment horizontal="center"/>
    </xf>
    <xf numFmtId="3" fontId="11" fillId="0" borderId="14" xfId="1" applyNumberFormat="1" applyFont="1" applyBorder="1" applyAlignment="1">
      <alignment horizontal="center"/>
    </xf>
    <xf numFmtId="3" fontId="11" fillId="0" borderId="67" xfId="1" applyNumberFormat="1" applyFont="1" applyBorder="1" applyAlignment="1">
      <alignment horizontal="center"/>
    </xf>
    <xf numFmtId="3" fontId="15" fillId="0" borderId="70" xfId="1" applyNumberFormat="1" applyFont="1" applyBorder="1" applyAlignment="1">
      <alignment horizontal="center"/>
    </xf>
    <xf numFmtId="0" fontId="15" fillId="0" borderId="70" xfId="1" applyFont="1" applyBorder="1" applyAlignment="1">
      <alignment horizontal="center"/>
    </xf>
    <xf numFmtId="3" fontId="16" fillId="0" borderId="70" xfId="1" applyNumberFormat="1" applyFont="1" applyBorder="1" applyAlignment="1">
      <alignment horizontal="center"/>
    </xf>
    <xf numFmtId="0" fontId="10" fillId="0" borderId="65" xfId="1" applyFont="1" applyBorder="1"/>
    <xf numFmtId="3" fontId="15" fillId="0" borderId="69" xfId="1" applyNumberFormat="1" applyFont="1" applyBorder="1"/>
    <xf numFmtId="0" fontId="15" fillId="0" borderId="70" xfId="1" applyFont="1" applyBorder="1"/>
    <xf numFmtId="3" fontId="15" fillId="0" borderId="71" xfId="1" applyNumberFormat="1" applyFont="1" applyBorder="1"/>
    <xf numFmtId="0" fontId="15" fillId="0" borderId="71" xfId="1" applyFont="1" applyBorder="1"/>
    <xf numFmtId="3" fontId="15" fillId="0" borderId="70" xfId="1" applyNumberFormat="1" applyFont="1" applyBorder="1"/>
    <xf numFmtId="0" fontId="9" fillId="0" borderId="0" xfId="1"/>
    <xf numFmtId="3" fontId="10" fillId="0" borderId="70" xfId="1" applyNumberFormat="1" applyFont="1" applyBorder="1"/>
    <xf numFmtId="0" fontId="10" fillId="0" borderId="70" xfId="1" applyFont="1" applyBorder="1"/>
    <xf numFmtId="3" fontId="10" fillId="0" borderId="71" xfId="1" applyNumberFormat="1" applyFont="1" applyBorder="1"/>
    <xf numFmtId="0" fontId="10" fillId="0" borderId="71" xfId="1" applyFont="1" applyBorder="1"/>
    <xf numFmtId="3" fontId="15" fillId="0" borderId="0" xfId="1" applyNumberFormat="1" applyFont="1" applyBorder="1"/>
    <xf numFmtId="0" fontId="15" fillId="0" borderId="0" xfId="1" applyFont="1" applyBorder="1"/>
    <xf numFmtId="3" fontId="15" fillId="0" borderId="65" xfId="1" applyNumberFormat="1" applyFont="1" applyBorder="1"/>
    <xf numFmtId="0" fontId="15" fillId="0" borderId="0" xfId="1" applyFont="1"/>
    <xf numFmtId="0" fontId="15" fillId="0" borderId="65" xfId="1" applyFont="1" applyBorder="1"/>
    <xf numFmtId="3" fontId="15" fillId="0" borderId="0" xfId="1" applyNumberFormat="1" applyFont="1"/>
    <xf numFmtId="3" fontId="16" fillId="0" borderId="22" xfId="1" applyNumberFormat="1" applyFont="1" applyBorder="1" applyAlignment="1">
      <alignment horizontal="center"/>
    </xf>
    <xf numFmtId="3" fontId="16" fillId="0" borderId="14" xfId="1" applyNumberFormat="1" applyFont="1" applyBorder="1" applyAlignment="1">
      <alignment horizontal="center"/>
    </xf>
    <xf numFmtId="3" fontId="16" fillId="0" borderId="67" xfId="1" applyNumberFormat="1" applyFont="1" applyBorder="1" applyAlignment="1">
      <alignment horizontal="center"/>
    </xf>
    <xf numFmtId="3" fontId="10" fillId="0" borderId="72" xfId="1" applyNumberFormat="1" applyFont="1" applyBorder="1" applyAlignment="1">
      <alignment horizontal="center"/>
    </xf>
    <xf numFmtId="3" fontId="11" fillId="13" borderId="70" xfId="1" applyNumberFormat="1" applyFont="1" applyFill="1" applyBorder="1" applyAlignment="1">
      <alignment horizontal="center"/>
    </xf>
    <xf numFmtId="3" fontId="11" fillId="13" borderId="71" xfId="1" applyNumberFormat="1" applyFont="1" applyFill="1" applyBorder="1" applyAlignment="1">
      <alignment horizontal="center"/>
    </xf>
    <xf numFmtId="0" fontId="10" fillId="14" borderId="69" xfId="1" applyFont="1" applyFill="1" applyBorder="1" applyAlignment="1">
      <alignment horizontal="left"/>
    </xf>
    <xf numFmtId="0" fontId="10" fillId="14" borderId="70" xfId="1" applyFont="1" applyFill="1" applyBorder="1" applyAlignment="1">
      <alignment horizontal="left"/>
    </xf>
    <xf numFmtId="3" fontId="15" fillId="14" borderId="69" xfId="1" applyNumberFormat="1" applyFont="1" applyFill="1" applyBorder="1" applyAlignment="1">
      <alignment horizontal="center"/>
    </xf>
    <xf numFmtId="0" fontId="15" fillId="14" borderId="70" xfId="1" applyFont="1" applyFill="1" applyBorder="1" applyAlignment="1">
      <alignment horizontal="center"/>
    </xf>
    <xf numFmtId="3" fontId="15" fillId="14" borderId="71" xfId="1" applyNumberFormat="1" applyFont="1" applyFill="1" applyBorder="1" applyAlignment="1">
      <alignment horizontal="center"/>
    </xf>
    <xf numFmtId="0" fontId="15" fillId="14" borderId="69" xfId="1" applyFont="1" applyFill="1" applyBorder="1" applyAlignment="1">
      <alignment horizontal="center"/>
    </xf>
    <xf numFmtId="0" fontId="15" fillId="14" borderId="71" xfId="1" applyFont="1" applyFill="1" applyBorder="1" applyAlignment="1">
      <alignment horizontal="center"/>
    </xf>
    <xf numFmtId="0" fontId="16" fillId="14" borderId="69" xfId="1" applyFont="1" applyFill="1" applyBorder="1" applyAlignment="1">
      <alignment horizontal="center"/>
    </xf>
    <xf numFmtId="0" fontId="16" fillId="14" borderId="70" xfId="1" applyFont="1" applyFill="1" applyBorder="1" applyAlignment="1">
      <alignment horizontal="center"/>
    </xf>
    <xf numFmtId="0" fontId="16" fillId="14" borderId="71" xfId="1" applyFont="1" applyFill="1" applyBorder="1" applyAlignment="1">
      <alignment horizontal="center"/>
    </xf>
    <xf numFmtId="3" fontId="15" fillId="14" borderId="70" xfId="1" applyNumberFormat="1" applyFont="1" applyFill="1" applyBorder="1" applyAlignment="1">
      <alignment horizontal="center"/>
    </xf>
    <xf numFmtId="3" fontId="10" fillId="0" borderId="1" xfId="1" applyNumberFormat="1" applyFont="1" applyBorder="1" applyAlignment="1">
      <alignment horizontal="center"/>
    </xf>
    <xf numFmtId="0" fontId="10" fillId="0" borderId="1" xfId="1" applyFont="1" applyBorder="1" applyAlignment="1">
      <alignment horizontal="center"/>
    </xf>
    <xf numFmtId="0" fontId="11" fillId="0" borderId="65" xfId="1" applyFont="1" applyBorder="1" applyAlignment="1">
      <alignment horizontal="center"/>
    </xf>
    <xf numFmtId="0" fontId="10" fillId="0" borderId="67" xfId="1" applyFont="1" applyBorder="1"/>
    <xf numFmtId="3" fontId="15" fillId="0" borderId="67" xfId="1" applyNumberFormat="1" applyFont="1" applyBorder="1"/>
    <xf numFmtId="0" fontId="15" fillId="0" borderId="67" xfId="1" applyFont="1" applyBorder="1"/>
    <xf numFmtId="0" fontId="15" fillId="0" borderId="14" xfId="1" applyFont="1" applyBorder="1"/>
    <xf numFmtId="0" fontId="15" fillId="0" borderId="1" xfId="1" applyFont="1" applyBorder="1"/>
    <xf numFmtId="3" fontId="15" fillId="0" borderId="1" xfId="1" applyNumberFormat="1" applyFont="1" applyBorder="1"/>
    <xf numFmtId="0" fontId="17" fillId="0" borderId="69" xfId="1" applyFont="1" applyBorder="1"/>
    <xf numFmtId="3" fontId="10" fillId="0" borderId="69" xfId="1" applyNumberFormat="1" applyFont="1" applyBorder="1"/>
    <xf numFmtId="3" fontId="15" fillId="0" borderId="22" xfId="1" applyNumberFormat="1" applyFont="1" applyBorder="1"/>
    <xf numFmtId="0" fontId="15" fillId="0" borderId="69" xfId="1" applyFont="1" applyBorder="1"/>
    <xf numFmtId="0" fontId="15" fillId="0" borderId="22" xfId="1" applyFont="1" applyBorder="1"/>
    <xf numFmtId="3" fontId="15" fillId="0" borderId="69" xfId="1" applyNumberFormat="1" applyFont="1" applyBorder="1" applyAlignment="1">
      <alignment horizontal="center"/>
    </xf>
    <xf numFmtId="0" fontId="10" fillId="13" borderId="69" xfId="1" applyFont="1" applyFill="1" applyBorder="1" applyAlignment="1"/>
    <xf numFmtId="3" fontId="15" fillId="13" borderId="14" xfId="1" applyNumberFormat="1" applyFont="1" applyFill="1" applyBorder="1"/>
    <xf numFmtId="0" fontId="15" fillId="13" borderId="14" xfId="1" applyFont="1" applyFill="1" applyBorder="1"/>
    <xf numFmtId="3" fontId="15" fillId="13" borderId="14" xfId="1" applyNumberFormat="1" applyFont="1" applyFill="1" applyBorder="1" applyAlignment="1">
      <alignment horizontal="center"/>
    </xf>
    <xf numFmtId="3" fontId="15" fillId="13" borderId="71" xfId="1" applyNumberFormat="1" applyFont="1" applyFill="1" applyBorder="1" applyAlignment="1">
      <alignment horizontal="center"/>
    </xf>
    <xf numFmtId="0" fontId="15" fillId="0" borderId="47" xfId="1" applyFont="1" applyBorder="1" applyAlignment="1">
      <alignment horizontal="center"/>
    </xf>
    <xf numFmtId="0" fontId="16" fillId="0" borderId="46" xfId="1" applyFont="1" applyBorder="1" applyAlignment="1">
      <alignment horizontal="center"/>
    </xf>
    <xf numFmtId="0" fontId="10" fillId="14" borderId="1" xfId="1" applyFont="1" applyFill="1" applyBorder="1" applyAlignment="1"/>
    <xf numFmtId="0" fontId="10" fillId="14" borderId="0" xfId="1" applyFont="1" applyFill="1" applyBorder="1" applyAlignment="1">
      <alignment horizontal="center"/>
    </xf>
    <xf numFmtId="3" fontId="15" fillId="14" borderId="1" xfId="1" applyNumberFormat="1" applyFont="1" applyFill="1" applyBorder="1" applyAlignment="1">
      <alignment horizontal="center"/>
    </xf>
    <xf numFmtId="0" fontId="15" fillId="14" borderId="0" xfId="1" applyFont="1" applyFill="1" applyBorder="1" applyAlignment="1">
      <alignment horizontal="center"/>
    </xf>
    <xf numFmtId="3" fontId="15" fillId="14" borderId="65" xfId="1" applyNumberFormat="1" applyFont="1" applyFill="1" applyBorder="1"/>
    <xf numFmtId="0" fontId="15" fillId="14" borderId="0" xfId="1" applyFont="1" applyFill="1" applyBorder="1"/>
    <xf numFmtId="0" fontId="15" fillId="14" borderId="1" xfId="1" applyFont="1" applyFill="1" applyBorder="1" applyAlignment="1">
      <alignment horizontal="center"/>
    </xf>
    <xf numFmtId="0" fontId="15" fillId="14" borderId="65" xfId="1" applyFont="1" applyFill="1" applyBorder="1"/>
    <xf numFmtId="0" fontId="15" fillId="14" borderId="1" xfId="1" applyFont="1" applyFill="1" applyBorder="1"/>
    <xf numFmtId="3" fontId="15" fillId="14" borderId="0" xfId="1" applyNumberFormat="1" applyFont="1" applyFill="1" applyBorder="1" applyAlignment="1">
      <alignment horizontal="center"/>
    </xf>
    <xf numFmtId="3" fontId="15" fillId="14" borderId="65" xfId="1" applyNumberFormat="1" applyFont="1" applyFill="1" applyBorder="1" applyAlignment="1">
      <alignment horizontal="center"/>
    </xf>
    <xf numFmtId="0" fontId="17" fillId="14" borderId="0" xfId="1" applyFont="1" applyFill="1" applyBorder="1"/>
    <xf numFmtId="0" fontId="10" fillId="14" borderId="1" xfId="1" applyFont="1" applyFill="1" applyBorder="1" applyAlignment="1">
      <alignment horizontal="center"/>
    </xf>
    <xf numFmtId="3" fontId="15" fillId="14" borderId="1" xfId="1" applyNumberFormat="1" applyFont="1" applyFill="1" applyBorder="1"/>
    <xf numFmtId="0" fontId="15" fillId="14" borderId="46" xfId="1" applyFont="1" applyFill="1" applyBorder="1"/>
    <xf numFmtId="0" fontId="17" fillId="14" borderId="0" xfId="1" applyFont="1" applyFill="1"/>
    <xf numFmtId="0" fontId="11" fillId="14" borderId="0" xfId="1" applyFont="1" applyFill="1"/>
    <xf numFmtId="0" fontId="10" fillId="14" borderId="70" xfId="1" applyFont="1" applyFill="1" applyBorder="1" applyAlignment="1">
      <alignment horizontal="center"/>
    </xf>
    <xf numFmtId="3" fontId="10" fillId="14" borderId="69" xfId="1" applyNumberFormat="1" applyFont="1" applyFill="1" applyBorder="1" applyAlignment="1">
      <alignment horizontal="center"/>
    </xf>
    <xf numFmtId="3" fontId="10" fillId="14" borderId="71" xfId="1" applyNumberFormat="1" applyFont="1" applyFill="1" applyBorder="1" applyAlignment="1">
      <alignment horizontal="center"/>
    </xf>
    <xf numFmtId="0" fontId="10" fillId="14" borderId="69" xfId="1" applyFont="1" applyFill="1" applyBorder="1" applyAlignment="1">
      <alignment horizontal="center"/>
    </xf>
    <xf numFmtId="0" fontId="10" fillId="14" borderId="71" xfId="1" applyFont="1" applyFill="1" applyBorder="1" applyAlignment="1">
      <alignment horizontal="center"/>
    </xf>
    <xf numFmtId="0" fontId="15" fillId="14" borderId="47" xfId="1" applyFont="1" applyFill="1" applyBorder="1"/>
    <xf numFmtId="0" fontId="15" fillId="14" borderId="68" xfId="1" applyFont="1" applyFill="1" applyBorder="1"/>
    <xf numFmtId="0" fontId="11" fillId="14" borderId="1" xfId="1" applyFont="1" applyFill="1" applyBorder="1" applyAlignment="1">
      <alignment horizontal="left"/>
    </xf>
    <xf numFmtId="3" fontId="11" fillId="14" borderId="1" xfId="1" applyNumberFormat="1" applyFont="1" applyFill="1" applyBorder="1" applyAlignment="1">
      <alignment horizontal="center"/>
    </xf>
    <xf numFmtId="0" fontId="11" fillId="14" borderId="0" xfId="1" applyFont="1" applyFill="1" applyBorder="1" applyAlignment="1">
      <alignment horizontal="center"/>
    </xf>
    <xf numFmtId="3" fontId="10" fillId="14" borderId="65" xfId="1" applyNumberFormat="1" applyFont="1" applyFill="1" applyBorder="1" applyAlignment="1">
      <alignment horizontal="center"/>
    </xf>
    <xf numFmtId="0" fontId="11" fillId="14" borderId="1" xfId="1" applyFont="1" applyFill="1" applyBorder="1" applyAlignment="1">
      <alignment horizontal="center"/>
    </xf>
    <xf numFmtId="0" fontId="10" fillId="14" borderId="65" xfId="1" applyFont="1" applyFill="1" applyBorder="1" applyAlignment="1">
      <alignment horizontal="center"/>
    </xf>
    <xf numFmtId="0" fontId="15" fillId="0" borderId="46" xfId="1" applyFont="1" applyBorder="1" applyAlignment="1">
      <alignment horizontal="center"/>
    </xf>
    <xf numFmtId="0" fontId="10" fillId="0" borderId="70" xfId="1" applyFont="1" applyFill="1" applyBorder="1" applyAlignment="1">
      <alignment horizontal="center"/>
    </xf>
    <xf numFmtId="3" fontId="10" fillId="0" borderId="69" xfId="1" applyNumberFormat="1" applyFont="1" applyFill="1" applyBorder="1" applyAlignment="1">
      <alignment horizontal="center"/>
    </xf>
    <xf numFmtId="3" fontId="10" fillId="0" borderId="70" xfId="1" applyNumberFormat="1" applyFont="1" applyFill="1" applyBorder="1" applyAlignment="1">
      <alignment horizontal="center"/>
    </xf>
    <xf numFmtId="0" fontId="10" fillId="0" borderId="69" xfId="1" applyFont="1" applyFill="1" applyBorder="1" applyAlignment="1">
      <alignment horizontal="center"/>
    </xf>
    <xf numFmtId="0" fontId="10" fillId="0" borderId="71" xfId="1" applyFont="1" applyFill="1" applyBorder="1" applyAlignment="1">
      <alignment horizontal="center"/>
    </xf>
    <xf numFmtId="0" fontId="10" fillId="0" borderId="0" xfId="1" applyFont="1" applyFill="1"/>
    <xf numFmtId="0" fontId="11" fillId="0" borderId="0" xfId="1" applyFont="1" applyFill="1"/>
    <xf numFmtId="0" fontId="15" fillId="0" borderId="22" xfId="1" applyFont="1" applyBorder="1" applyAlignment="1">
      <alignment horizontal="center"/>
    </xf>
    <xf numFmtId="3" fontId="16" fillId="0" borderId="69" xfId="1" applyNumberFormat="1" applyFont="1" applyBorder="1" applyAlignment="1">
      <alignment horizontal="center"/>
    </xf>
    <xf numFmtId="0" fontId="16" fillId="0" borderId="69" xfId="1" applyFont="1" applyBorder="1" applyAlignment="1">
      <alignment horizontal="center"/>
    </xf>
    <xf numFmtId="3" fontId="16" fillId="0" borderId="1" xfId="1" applyNumberFormat="1" applyFont="1" applyBorder="1"/>
    <xf numFmtId="3" fontId="10" fillId="0" borderId="22" xfId="1" applyNumberFormat="1" applyFont="1" applyBorder="1" applyAlignment="1">
      <alignment horizontal="center"/>
    </xf>
    <xf numFmtId="0" fontId="10" fillId="0" borderId="22" xfId="1" applyFont="1" applyBorder="1" applyAlignment="1">
      <alignment horizontal="center"/>
    </xf>
    <xf numFmtId="3" fontId="10" fillId="0" borderId="14" xfId="1" applyNumberFormat="1" applyFont="1" applyBorder="1" applyAlignment="1">
      <alignment horizontal="center"/>
    </xf>
    <xf numFmtId="3" fontId="15" fillId="0" borderId="46" xfId="1" applyNumberFormat="1" applyFont="1" applyBorder="1"/>
    <xf numFmtId="0" fontId="15" fillId="0" borderId="47" xfId="1" applyFont="1" applyBorder="1"/>
    <xf numFmtId="3" fontId="15" fillId="0" borderId="68" xfId="1" applyNumberFormat="1" applyFont="1" applyBorder="1"/>
    <xf numFmtId="0" fontId="15" fillId="0" borderId="46" xfId="1" applyFont="1" applyBorder="1"/>
    <xf numFmtId="0" fontId="15" fillId="0" borderId="68" xfId="1" applyFont="1" applyBorder="1"/>
    <xf numFmtId="3" fontId="15" fillId="0" borderId="47" xfId="1" applyNumberFormat="1" applyFont="1" applyBorder="1"/>
    <xf numFmtId="3" fontId="15" fillId="0" borderId="67" xfId="1" applyNumberFormat="1" applyFont="1" applyBorder="1" applyAlignment="1">
      <alignment horizontal="center"/>
    </xf>
    <xf numFmtId="0" fontId="10" fillId="13" borderId="69" xfId="1" applyFont="1" applyFill="1" applyBorder="1" applyAlignment="1">
      <alignment horizontal="left"/>
    </xf>
    <xf numFmtId="0" fontId="15" fillId="13" borderId="14" xfId="1" applyFont="1" applyFill="1" applyBorder="1" applyAlignment="1">
      <alignment horizontal="center"/>
    </xf>
    <xf numFmtId="0" fontId="11" fillId="0" borderId="1" xfId="1" applyFont="1" applyFill="1" applyBorder="1" applyAlignment="1">
      <alignment horizontal="left"/>
    </xf>
    <xf numFmtId="0" fontId="10" fillId="0" borderId="0" xfId="1" applyFont="1" applyFill="1" applyBorder="1" applyAlignment="1">
      <alignment horizontal="center"/>
    </xf>
    <xf numFmtId="3" fontId="11" fillId="0" borderId="1" xfId="1" applyNumberFormat="1" applyFont="1" applyFill="1" applyBorder="1" applyAlignment="1">
      <alignment horizontal="center"/>
    </xf>
    <xf numFmtId="0" fontId="11" fillId="0" borderId="0" xfId="1" applyFont="1" applyFill="1" applyBorder="1" applyAlignment="1">
      <alignment horizontal="center"/>
    </xf>
    <xf numFmtId="3" fontId="10" fillId="0" borderId="65" xfId="1" applyNumberFormat="1" applyFont="1" applyFill="1" applyBorder="1" applyAlignment="1">
      <alignment horizontal="center"/>
    </xf>
    <xf numFmtId="0" fontId="11" fillId="0" borderId="1" xfId="1" applyFont="1" applyFill="1" applyBorder="1" applyAlignment="1">
      <alignment horizontal="center"/>
    </xf>
    <xf numFmtId="0" fontId="10" fillId="0" borderId="68" xfId="1" applyFont="1" applyBorder="1" applyAlignment="1">
      <alignment horizontal="center"/>
    </xf>
    <xf numFmtId="3" fontId="17" fillId="0" borderId="1" xfId="1" applyNumberFormat="1" applyFont="1" applyBorder="1"/>
    <xf numFmtId="0" fontId="17" fillId="0" borderId="0" xfId="1" applyFont="1" applyBorder="1"/>
    <xf numFmtId="3" fontId="17" fillId="0" borderId="65" xfId="1" applyNumberFormat="1" applyFont="1" applyBorder="1"/>
    <xf numFmtId="0" fontId="17" fillId="0" borderId="1" xfId="1" applyFont="1" applyBorder="1"/>
    <xf numFmtId="0" fontId="17" fillId="0" borderId="65" xfId="1" applyFont="1" applyBorder="1"/>
    <xf numFmtId="3" fontId="17" fillId="0" borderId="1" xfId="1" applyNumberFormat="1" applyFont="1" applyBorder="1" applyAlignment="1">
      <alignment horizontal="center"/>
    </xf>
    <xf numFmtId="3" fontId="17" fillId="0" borderId="0" xfId="1" applyNumberFormat="1" applyFont="1" applyBorder="1" applyAlignment="1">
      <alignment horizontal="center"/>
    </xf>
    <xf numFmtId="3" fontId="17" fillId="0" borderId="65" xfId="1" applyNumberFormat="1" applyFont="1" applyBorder="1" applyAlignment="1">
      <alignment horizontal="center"/>
    </xf>
    <xf numFmtId="0" fontId="10" fillId="13" borderId="70" xfId="1" applyFont="1" applyFill="1" applyBorder="1" applyAlignment="1">
      <alignment horizontal="center"/>
    </xf>
    <xf numFmtId="3" fontId="11" fillId="13" borderId="69" xfId="1" applyNumberFormat="1" applyFont="1" applyFill="1" applyBorder="1" applyAlignment="1">
      <alignment horizontal="center"/>
    </xf>
    <xf numFmtId="0" fontId="11" fillId="13" borderId="70" xfId="1" applyFont="1" applyFill="1" applyBorder="1" applyAlignment="1">
      <alignment horizontal="center"/>
    </xf>
    <xf numFmtId="0" fontId="11" fillId="13" borderId="69" xfId="1" applyFont="1" applyFill="1" applyBorder="1" applyAlignment="1">
      <alignment horizontal="center"/>
    </xf>
    <xf numFmtId="0" fontId="11" fillId="13" borderId="71" xfId="1" applyFont="1" applyFill="1" applyBorder="1" applyAlignment="1">
      <alignment horizontal="center"/>
    </xf>
    <xf numFmtId="3" fontId="11" fillId="0" borderId="69" xfId="1" applyNumberFormat="1" applyFont="1" applyBorder="1" applyAlignment="1">
      <alignment horizontal="center"/>
    </xf>
    <xf numFmtId="0" fontId="11" fillId="0" borderId="70" xfId="1" applyFont="1" applyBorder="1" applyAlignment="1">
      <alignment horizontal="center"/>
    </xf>
    <xf numFmtId="0" fontId="11" fillId="0" borderId="69" xfId="1" applyFont="1" applyBorder="1" applyAlignment="1">
      <alignment horizontal="center"/>
    </xf>
    <xf numFmtId="3" fontId="10" fillId="0" borderId="68" xfId="1" applyNumberFormat="1" applyFont="1" applyBorder="1" applyAlignment="1">
      <alignment horizontal="center"/>
    </xf>
    <xf numFmtId="3" fontId="10" fillId="0" borderId="71" xfId="1" applyNumberFormat="1" applyFont="1" applyFill="1" applyBorder="1" applyAlignment="1">
      <alignment horizontal="center"/>
    </xf>
    <xf numFmtId="0" fontId="10" fillId="0" borderId="72" xfId="1" applyFont="1" applyBorder="1" applyAlignment="1">
      <alignment horizontal="center"/>
    </xf>
    <xf numFmtId="3" fontId="9" fillId="0" borderId="0" xfId="1" applyNumberFormat="1" applyFont="1" applyBorder="1" applyAlignment="1">
      <alignment horizontal="center"/>
    </xf>
    <xf numFmtId="0" fontId="9" fillId="0" borderId="0" xfId="1" applyFont="1"/>
    <xf numFmtId="0" fontId="18" fillId="0" borderId="0" xfId="1" applyFont="1" applyAlignment="1">
      <alignment horizontal="center"/>
    </xf>
    <xf numFmtId="0" fontId="10" fillId="11" borderId="0" xfId="1" applyFont="1" applyFill="1"/>
    <xf numFmtId="0" fontId="9" fillId="11" borderId="0" xfId="1" applyFont="1" applyFill="1"/>
    <xf numFmtId="0" fontId="12" fillId="11" borderId="1" xfId="1" applyFont="1" applyFill="1" applyBorder="1" applyAlignment="1">
      <alignment horizontal="center" vertical="center"/>
    </xf>
    <xf numFmtId="0" fontId="12" fillId="11" borderId="0" xfId="1" applyFont="1" applyFill="1" applyBorder="1" applyAlignment="1">
      <alignment horizontal="center" vertical="center"/>
    </xf>
    <xf numFmtId="0" fontId="12" fillId="11" borderId="65" xfId="1" applyFont="1" applyFill="1" applyBorder="1" applyAlignment="1">
      <alignment horizontal="center" vertical="center"/>
    </xf>
    <xf numFmtId="3" fontId="12" fillId="11" borderId="1" xfId="1" applyNumberFormat="1" applyFont="1" applyFill="1" applyBorder="1" applyAlignment="1">
      <alignment horizontal="center" vertical="center"/>
    </xf>
    <xf numFmtId="3" fontId="12" fillId="11" borderId="0" xfId="1" applyNumberFormat="1" applyFont="1" applyFill="1" applyBorder="1" applyAlignment="1">
      <alignment horizontal="center" vertical="center"/>
    </xf>
    <xf numFmtId="3" fontId="12" fillId="11" borderId="65" xfId="1" applyNumberFormat="1" applyFont="1" applyFill="1" applyBorder="1" applyAlignment="1">
      <alignment horizontal="center" vertical="center"/>
    </xf>
    <xf numFmtId="0" fontId="10" fillId="13" borderId="70" xfId="1" applyFont="1" applyFill="1" applyBorder="1" applyAlignment="1">
      <alignment horizontal="left"/>
    </xf>
    <xf numFmtId="0" fontId="11" fillId="0" borderId="47" xfId="1" applyFont="1" applyBorder="1"/>
    <xf numFmtId="0" fontId="10" fillId="0" borderId="47" xfId="1" applyFont="1" applyBorder="1" applyAlignment="1">
      <alignment horizontal="center"/>
    </xf>
    <xf numFmtId="3" fontId="10" fillId="0" borderId="46" xfId="1" applyNumberFormat="1" applyFont="1" applyBorder="1" applyAlignment="1">
      <alignment horizontal="center"/>
    </xf>
    <xf numFmtId="3" fontId="10" fillId="0" borderId="47" xfId="1" applyNumberFormat="1" applyFont="1" applyBorder="1" applyAlignment="1">
      <alignment horizontal="center"/>
    </xf>
    <xf numFmtId="3" fontId="11" fillId="0" borderId="0" xfId="1" applyNumberFormat="1" applyFont="1"/>
    <xf numFmtId="0" fontId="19" fillId="0" borderId="0" xfId="1" applyFont="1" applyAlignment="1">
      <alignment horizontal="center"/>
    </xf>
    <xf numFmtId="0" fontId="17" fillId="0" borderId="1" xfId="1" applyFont="1" applyBorder="1" applyAlignment="1">
      <alignment horizontal="center"/>
    </xf>
    <xf numFmtId="0" fontId="17" fillId="0" borderId="0" xfId="1" applyFont="1" applyBorder="1" applyAlignment="1">
      <alignment horizontal="center"/>
    </xf>
    <xf numFmtId="0" fontId="19" fillId="0" borderId="65" xfId="1" applyFont="1" applyBorder="1" applyAlignment="1">
      <alignment horizontal="center"/>
    </xf>
    <xf numFmtId="0" fontId="17" fillId="0" borderId="0" xfId="1" applyFont="1" applyAlignment="1">
      <alignment horizontal="center"/>
    </xf>
    <xf numFmtId="0" fontId="19" fillId="0" borderId="0" xfId="1" applyFont="1" applyBorder="1" applyAlignment="1">
      <alignment horizontal="center"/>
    </xf>
    <xf numFmtId="0" fontId="11" fillId="0" borderId="14" xfId="1" applyFont="1" applyBorder="1"/>
    <xf numFmtId="0" fontId="17" fillId="0" borderId="0" xfId="1" applyFont="1" applyFill="1" applyBorder="1"/>
    <xf numFmtId="0" fontId="17" fillId="0" borderId="65" xfId="1" applyFont="1" applyBorder="1" applyAlignment="1">
      <alignment horizontal="center"/>
    </xf>
    <xf numFmtId="0" fontId="19" fillId="0" borderId="0" xfId="1" applyFont="1" applyBorder="1"/>
    <xf numFmtId="0" fontId="19" fillId="0" borderId="1" xfId="1" applyFont="1" applyBorder="1" applyAlignment="1">
      <alignment horizontal="center"/>
    </xf>
    <xf numFmtId="0" fontId="19" fillId="0" borderId="71" xfId="1" applyFont="1" applyBorder="1" applyAlignment="1">
      <alignment horizontal="center"/>
    </xf>
    <xf numFmtId="0" fontId="19" fillId="0" borderId="70" xfId="1" applyFont="1" applyBorder="1" applyAlignment="1">
      <alignment horizontal="center"/>
    </xf>
    <xf numFmtId="3" fontId="19" fillId="0" borderId="1" xfId="1" applyNumberFormat="1" applyFont="1" applyBorder="1" applyAlignment="1">
      <alignment horizontal="center"/>
    </xf>
    <xf numFmtId="3" fontId="19" fillId="0" borderId="0" xfId="1" applyNumberFormat="1" applyFont="1" applyBorder="1" applyAlignment="1">
      <alignment horizontal="center"/>
    </xf>
    <xf numFmtId="3" fontId="19" fillId="0" borderId="65" xfId="1" applyNumberFormat="1" applyFont="1" applyBorder="1" applyAlignment="1">
      <alignment horizontal="center"/>
    </xf>
    <xf numFmtId="3" fontId="19" fillId="0" borderId="71" xfId="1" applyNumberFormat="1" applyFont="1" applyBorder="1" applyAlignment="1">
      <alignment horizontal="center"/>
    </xf>
    <xf numFmtId="0" fontId="19" fillId="0" borderId="68" xfId="1" applyFont="1" applyBorder="1" applyAlignment="1">
      <alignment horizontal="center"/>
    </xf>
    <xf numFmtId="0" fontId="19" fillId="0" borderId="47" xfId="1" applyFont="1" applyBorder="1" applyAlignment="1">
      <alignment horizontal="center"/>
    </xf>
    <xf numFmtId="0" fontId="19" fillId="0" borderId="67" xfId="1" applyFont="1" applyBorder="1" applyAlignment="1">
      <alignment horizontal="center"/>
    </xf>
    <xf numFmtId="0" fontId="19" fillId="0" borderId="70" xfId="1" applyFont="1" applyBorder="1"/>
    <xf numFmtId="0" fontId="17" fillId="0" borderId="70" xfId="1" applyFont="1" applyBorder="1" applyAlignment="1">
      <alignment horizontal="center"/>
    </xf>
    <xf numFmtId="3" fontId="19" fillId="0" borderId="70" xfId="1" applyNumberFormat="1" applyFont="1" applyBorder="1" applyAlignment="1">
      <alignment horizontal="center"/>
    </xf>
    <xf numFmtId="0" fontId="20" fillId="0" borderId="0" xfId="1" applyFont="1"/>
    <xf numFmtId="0" fontId="21" fillId="0" borderId="65" xfId="1" applyFont="1" applyBorder="1"/>
    <xf numFmtId="0" fontId="20" fillId="0" borderId="69" xfId="1" applyFont="1" applyBorder="1"/>
    <xf numFmtId="0" fontId="20" fillId="0" borderId="70" xfId="1" applyFont="1" applyBorder="1"/>
    <xf numFmtId="0" fontId="20" fillId="0" borderId="71" xfId="1" applyFont="1" applyBorder="1"/>
    <xf numFmtId="3" fontId="20" fillId="0" borderId="70" xfId="1" applyNumberFormat="1" applyFont="1" applyBorder="1"/>
    <xf numFmtId="3" fontId="20" fillId="0" borderId="71" xfId="1" applyNumberFormat="1" applyFont="1" applyBorder="1"/>
    <xf numFmtId="0" fontId="20" fillId="0" borderId="65" xfId="1" applyFont="1" applyBorder="1"/>
    <xf numFmtId="3" fontId="20" fillId="0" borderId="0" xfId="1" applyNumberFormat="1" applyFont="1"/>
    <xf numFmtId="3" fontId="20" fillId="0" borderId="65" xfId="1" applyNumberFormat="1" applyFont="1" applyBorder="1"/>
    <xf numFmtId="3" fontId="19" fillId="0" borderId="22" xfId="1" applyNumberFormat="1" applyFont="1" applyBorder="1" applyAlignment="1">
      <alignment horizontal="center"/>
    </xf>
    <xf numFmtId="3" fontId="19" fillId="0" borderId="14" xfId="1" applyNumberFormat="1" applyFont="1" applyBorder="1" applyAlignment="1">
      <alignment horizontal="center"/>
    </xf>
    <xf numFmtId="3" fontId="19" fillId="0" borderId="67" xfId="1" applyNumberFormat="1" applyFont="1" applyBorder="1" applyAlignment="1">
      <alignment horizontal="center"/>
    </xf>
    <xf numFmtId="0" fontId="19" fillId="0" borderId="0" xfId="1" applyFont="1"/>
    <xf numFmtId="0" fontId="10" fillId="13" borderId="69" xfId="1" applyFont="1" applyFill="1" applyBorder="1" applyAlignment="1">
      <alignment horizontal="center"/>
    </xf>
    <xf numFmtId="0" fontId="10" fillId="13" borderId="71" xfId="1" applyFont="1" applyFill="1" applyBorder="1" applyAlignment="1">
      <alignment horizontal="center"/>
    </xf>
    <xf numFmtId="0" fontId="19" fillId="14" borderId="69" xfId="1" applyFont="1" applyFill="1" applyBorder="1" applyAlignment="1">
      <alignment horizontal="left"/>
    </xf>
    <xf numFmtId="0" fontId="19" fillId="14" borderId="70" xfId="1" applyFont="1" applyFill="1" applyBorder="1" applyAlignment="1">
      <alignment horizontal="left"/>
    </xf>
    <xf numFmtId="0" fontId="17" fillId="14" borderId="69" xfId="1" applyFont="1" applyFill="1" applyBorder="1" applyAlignment="1">
      <alignment horizontal="center"/>
    </xf>
    <xf numFmtId="0" fontId="17" fillId="14" borderId="70" xfId="1" applyFont="1" applyFill="1" applyBorder="1" applyAlignment="1">
      <alignment horizontal="center"/>
    </xf>
    <xf numFmtId="0" fontId="17" fillId="14" borderId="71" xfId="1" applyFont="1" applyFill="1" applyBorder="1" applyAlignment="1">
      <alignment horizontal="center"/>
    </xf>
    <xf numFmtId="0" fontId="19" fillId="14" borderId="69" xfId="1" applyFont="1" applyFill="1" applyBorder="1" applyAlignment="1">
      <alignment horizontal="center"/>
    </xf>
    <xf numFmtId="0" fontId="19" fillId="14" borderId="70" xfId="1" applyFont="1" applyFill="1" applyBorder="1" applyAlignment="1">
      <alignment horizontal="center"/>
    </xf>
    <xf numFmtId="0" fontId="19" fillId="14" borderId="71" xfId="1" applyFont="1" applyFill="1" applyBorder="1" applyAlignment="1">
      <alignment horizontal="center"/>
    </xf>
    <xf numFmtId="3" fontId="17" fillId="14" borderId="69" xfId="1" applyNumberFormat="1" applyFont="1" applyFill="1" applyBorder="1" applyAlignment="1">
      <alignment horizontal="center"/>
    </xf>
    <xf numFmtId="3" fontId="17" fillId="14" borderId="70" xfId="1" applyNumberFormat="1" applyFont="1" applyFill="1" applyBorder="1" applyAlignment="1">
      <alignment horizontal="center"/>
    </xf>
    <xf numFmtId="3" fontId="17" fillId="14" borderId="71" xfId="1" applyNumberFormat="1" applyFont="1" applyFill="1" applyBorder="1" applyAlignment="1">
      <alignment horizontal="center"/>
    </xf>
    <xf numFmtId="0" fontId="21" fillId="0" borderId="67" xfId="1" applyFont="1" applyBorder="1"/>
    <xf numFmtId="0" fontId="20" fillId="0" borderId="67" xfId="1" applyFont="1" applyBorder="1"/>
    <xf numFmtId="3" fontId="20" fillId="0" borderId="67" xfId="1" applyNumberFormat="1" applyFont="1" applyBorder="1"/>
    <xf numFmtId="0" fontId="11" fillId="13" borderId="69" xfId="1" applyFont="1" applyFill="1" applyBorder="1"/>
    <xf numFmtId="0" fontId="11" fillId="13" borderId="70" xfId="1" applyFont="1" applyFill="1" applyBorder="1"/>
    <xf numFmtId="0" fontId="11" fillId="13" borderId="71" xfId="1" applyFont="1" applyFill="1" applyBorder="1"/>
    <xf numFmtId="0" fontId="19" fillId="14" borderId="0" xfId="1" applyFont="1" applyFill="1" applyBorder="1" applyAlignment="1"/>
    <xf numFmtId="0" fontId="19" fillId="14" borderId="0" xfId="1" applyFont="1" applyFill="1" applyBorder="1" applyAlignment="1">
      <alignment horizontal="center"/>
    </xf>
    <xf numFmtId="0" fontId="17" fillId="14" borderId="0" xfId="1" applyFont="1" applyFill="1" applyBorder="1" applyAlignment="1">
      <alignment horizontal="center"/>
    </xf>
    <xf numFmtId="0" fontId="17" fillId="14" borderId="1" xfId="1" applyFont="1" applyFill="1" applyBorder="1" applyAlignment="1">
      <alignment horizontal="center"/>
    </xf>
    <xf numFmtId="0" fontId="17" fillId="14" borderId="65" xfId="1" applyFont="1" applyFill="1" applyBorder="1"/>
    <xf numFmtId="3" fontId="17" fillId="14" borderId="1" xfId="1" applyNumberFormat="1" applyFont="1" applyFill="1" applyBorder="1" applyAlignment="1">
      <alignment horizontal="center"/>
    </xf>
    <xf numFmtId="3" fontId="17" fillId="14" borderId="0" xfId="1" applyNumberFormat="1" applyFont="1" applyFill="1" applyBorder="1" applyAlignment="1">
      <alignment horizontal="center"/>
    </xf>
    <xf numFmtId="3" fontId="17" fillId="14" borderId="65" xfId="1" applyNumberFormat="1" applyFont="1" applyFill="1" applyBorder="1" applyAlignment="1">
      <alignment horizontal="center"/>
    </xf>
    <xf numFmtId="0" fontId="11" fillId="0" borderId="0" xfId="1" applyFont="1" applyFill="1" applyBorder="1"/>
    <xf numFmtId="0" fontId="17" fillId="14" borderId="1" xfId="1" applyFont="1" applyFill="1" applyBorder="1"/>
    <xf numFmtId="0" fontId="11" fillId="14" borderId="0" xfId="1" applyFont="1" applyFill="1" applyBorder="1" applyAlignment="1">
      <alignment horizontal="left"/>
    </xf>
    <xf numFmtId="0" fontId="19" fillId="0" borderId="69" xfId="1" applyFont="1" applyBorder="1"/>
    <xf numFmtId="0" fontId="19" fillId="0" borderId="69" xfId="1" applyFont="1" applyBorder="1" applyAlignment="1">
      <alignment horizontal="center"/>
    </xf>
    <xf numFmtId="3" fontId="19" fillId="0" borderId="69" xfId="1" applyNumberFormat="1" applyFont="1" applyBorder="1" applyAlignment="1">
      <alignment horizontal="center"/>
    </xf>
    <xf numFmtId="0" fontId="19" fillId="0" borderId="1" xfId="1" applyFont="1" applyBorder="1"/>
    <xf numFmtId="0" fontId="11" fillId="0" borderId="67" xfId="1" applyFont="1" applyBorder="1" applyAlignment="1">
      <alignment horizontal="center"/>
    </xf>
    <xf numFmtId="0" fontId="17" fillId="0" borderId="46" xfId="1" applyFont="1" applyBorder="1"/>
    <xf numFmtId="0" fontId="17" fillId="0" borderId="47" xfId="1" applyFont="1" applyBorder="1"/>
    <xf numFmtId="0" fontId="17" fillId="0" borderId="68" xfId="1" applyFont="1" applyBorder="1"/>
    <xf numFmtId="3" fontId="17" fillId="0" borderId="46" xfId="1" applyNumberFormat="1" applyFont="1" applyBorder="1"/>
    <xf numFmtId="3" fontId="17" fillId="0" borderId="47" xfId="1" applyNumberFormat="1" applyFont="1" applyBorder="1"/>
    <xf numFmtId="3" fontId="17" fillId="0" borderId="68" xfId="1" applyNumberFormat="1" applyFont="1" applyBorder="1"/>
    <xf numFmtId="0" fontId="11" fillId="0" borderId="0" xfId="1" applyFont="1" applyFill="1" applyBorder="1" applyAlignment="1">
      <alignment horizontal="left"/>
    </xf>
    <xf numFmtId="0" fontId="10" fillId="0" borderId="65" xfId="1" applyFont="1" applyFill="1" applyBorder="1" applyAlignment="1">
      <alignment horizontal="center"/>
    </xf>
    <xf numFmtId="0" fontId="20" fillId="0" borderId="1" xfId="1" applyFont="1" applyBorder="1" applyAlignment="1">
      <alignment horizontal="center"/>
    </xf>
    <xf numFmtId="0" fontId="20" fillId="0" borderId="0" xfId="1" applyFont="1" applyBorder="1" applyAlignment="1">
      <alignment horizontal="center"/>
    </xf>
    <xf numFmtId="0" fontId="20" fillId="0" borderId="65" xfId="1" applyFont="1" applyBorder="1" applyAlignment="1">
      <alignment horizontal="center"/>
    </xf>
    <xf numFmtId="3" fontId="20" fillId="0" borderId="1" xfId="1" applyNumberFormat="1" applyFont="1" applyBorder="1" applyAlignment="1">
      <alignment horizontal="center"/>
    </xf>
    <xf numFmtId="3" fontId="20" fillId="0" borderId="0" xfId="1" applyNumberFormat="1" applyFont="1" applyBorder="1" applyAlignment="1">
      <alignment horizontal="center"/>
    </xf>
    <xf numFmtId="3" fontId="20" fillId="0" borderId="65" xfId="1" applyNumberFormat="1" applyFont="1" applyBorder="1" applyAlignment="1">
      <alignment horizontal="center"/>
    </xf>
    <xf numFmtId="0" fontId="20" fillId="0" borderId="1" xfId="1" applyFont="1" applyBorder="1"/>
    <xf numFmtId="0" fontId="20" fillId="0" borderId="0" xfId="1" applyFont="1" applyBorder="1"/>
    <xf numFmtId="0" fontId="3" fillId="0" borderId="1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164" fontId="3" fillId="0" borderId="4" xfId="0" applyNumberFormat="1" applyFont="1" applyBorder="1" applyAlignment="1">
      <alignment horizontal="right" vertical="top"/>
    </xf>
    <xf numFmtId="164" fontId="3" fillId="0" borderId="5" xfId="0" applyNumberFormat="1" applyFont="1" applyBorder="1" applyAlignment="1">
      <alignment horizontal="right" vertical="top"/>
    </xf>
    <xf numFmtId="164" fontId="3" fillId="0" borderId="6" xfId="0" applyNumberFormat="1" applyFont="1" applyBorder="1" applyAlignment="1">
      <alignment horizontal="right" vertical="top"/>
    </xf>
    <xf numFmtId="164" fontId="3" fillId="0" borderId="18" xfId="0" applyNumberFormat="1" applyFont="1" applyBorder="1" applyAlignment="1">
      <alignment horizontal="right" vertical="top"/>
    </xf>
    <xf numFmtId="164" fontId="3" fillId="0" borderId="0" xfId="0" applyNumberFormat="1" applyFont="1" applyBorder="1" applyAlignment="1">
      <alignment horizontal="right" vertical="top"/>
    </xf>
    <xf numFmtId="164" fontId="7" fillId="6" borderId="21" xfId="0" applyNumberFormat="1" applyFont="1" applyFill="1" applyBorder="1"/>
    <xf numFmtId="164" fontId="7" fillId="4" borderId="12" xfId="0" applyNumberFormat="1" applyFont="1" applyFill="1" applyBorder="1"/>
    <xf numFmtId="164" fontId="7" fillId="4" borderId="13" xfId="0" applyNumberFormat="1" applyFont="1" applyFill="1" applyBorder="1"/>
    <xf numFmtId="0" fontId="11" fillId="0" borderId="1" xfId="1" applyFont="1" applyBorder="1" applyAlignment="1">
      <alignment vertical="top"/>
    </xf>
    <xf numFmtId="0" fontId="11" fillId="0" borderId="22" xfId="1" applyFont="1" applyBorder="1" applyAlignment="1">
      <alignment vertical="top"/>
    </xf>
    <xf numFmtId="0" fontId="10" fillId="0" borderId="0" xfId="1" applyFont="1" applyBorder="1"/>
    <xf numFmtId="0" fontId="10" fillId="0" borderId="46" xfId="1" applyFont="1" applyBorder="1"/>
    <xf numFmtId="0" fontId="10" fillId="0" borderId="46" xfId="1" applyFont="1" applyBorder="1" applyAlignment="1">
      <alignment horizontal="center"/>
    </xf>
    <xf numFmtId="0" fontId="10" fillId="0" borderId="22" xfId="1" applyFont="1" applyBorder="1"/>
    <xf numFmtId="0" fontId="10" fillId="13" borderId="69" xfId="1" applyFont="1" applyFill="1" applyBorder="1" applyAlignment="1">
      <alignment horizontal="left"/>
    </xf>
    <xf numFmtId="0" fontId="10" fillId="0" borderId="0" xfId="1" applyFont="1" applyAlignment="1">
      <alignment horizontal="center"/>
    </xf>
    <xf numFmtId="3" fontId="15" fillId="0" borderId="71" xfId="1" applyNumberFormat="1" applyFont="1" applyBorder="1" applyAlignment="1">
      <alignment horizontal="center"/>
    </xf>
    <xf numFmtId="0" fontId="15" fillId="0" borderId="69" xfId="1" applyFont="1" applyBorder="1" applyAlignment="1">
      <alignment horizontal="center"/>
    </xf>
    <xf numFmtId="0" fontId="15" fillId="0" borderId="71" xfId="1" applyFont="1" applyBorder="1" applyAlignment="1">
      <alignment horizontal="center"/>
    </xf>
    <xf numFmtId="0" fontId="4" fillId="0" borderId="1" xfId="0" applyFont="1" applyBorder="1" applyAlignment="1">
      <alignment horizontal="left" vertical="top" wrapText="1"/>
    </xf>
    <xf numFmtId="0" fontId="4" fillId="0" borderId="51" xfId="0" applyFont="1" applyBorder="1" applyAlignment="1">
      <alignment horizontal="left" vertical="top" wrapText="1"/>
    </xf>
    <xf numFmtId="0" fontId="4" fillId="0" borderId="50" xfId="0" applyFont="1" applyBorder="1" applyAlignment="1">
      <alignment horizontal="left" vertical="top" wrapText="1"/>
    </xf>
    <xf numFmtId="3" fontId="11" fillId="0" borderId="70" xfId="1" applyNumberFormat="1" applyFont="1" applyBorder="1" applyAlignment="1">
      <alignment horizontal="center"/>
    </xf>
    <xf numFmtId="3" fontId="11" fillId="0" borderId="69" xfId="1" applyNumberFormat="1" applyFont="1" applyBorder="1"/>
    <xf numFmtId="0" fontId="11" fillId="0" borderId="70" xfId="1" applyFont="1" applyBorder="1"/>
    <xf numFmtId="3" fontId="11" fillId="0" borderId="71" xfId="1" applyNumberFormat="1" applyFont="1" applyBorder="1"/>
    <xf numFmtId="0" fontId="11" fillId="0" borderId="71" xfId="1" applyFont="1" applyBorder="1"/>
    <xf numFmtId="3" fontId="11" fillId="0" borderId="70" xfId="1" applyNumberFormat="1" applyFont="1" applyBorder="1"/>
    <xf numFmtId="3" fontId="11" fillId="0" borderId="0" xfId="1" applyNumberFormat="1" applyFont="1" applyBorder="1"/>
    <xf numFmtId="3" fontId="11" fillId="0" borderId="65" xfId="1" applyNumberFormat="1" applyFont="1" applyBorder="1"/>
    <xf numFmtId="0" fontId="11" fillId="0" borderId="65" xfId="1" applyFont="1" applyBorder="1"/>
    <xf numFmtId="3" fontId="11" fillId="14" borderId="69" xfId="1" applyNumberFormat="1" applyFont="1" applyFill="1" applyBorder="1" applyAlignment="1">
      <alignment horizontal="center"/>
    </xf>
    <xf numFmtId="0" fontId="11" fillId="14" borderId="70" xfId="1" applyFont="1" applyFill="1" applyBorder="1" applyAlignment="1">
      <alignment horizontal="center"/>
    </xf>
    <xf numFmtId="3" fontId="11" fillId="14" borderId="71" xfId="1" applyNumberFormat="1" applyFont="1" applyFill="1" applyBorder="1" applyAlignment="1">
      <alignment horizontal="center"/>
    </xf>
    <xf numFmtId="0" fontId="11" fillId="14" borderId="69" xfId="1" applyFont="1" applyFill="1" applyBorder="1" applyAlignment="1">
      <alignment horizontal="center"/>
    </xf>
    <xf numFmtId="0" fontId="11" fillId="14" borderId="71" xfId="1" applyFont="1" applyFill="1" applyBorder="1" applyAlignment="1">
      <alignment horizontal="center"/>
    </xf>
    <xf numFmtId="3" fontId="11" fillId="14" borderId="70" xfId="1" applyNumberFormat="1" applyFont="1" applyFill="1" applyBorder="1" applyAlignment="1">
      <alignment horizontal="center"/>
    </xf>
    <xf numFmtId="3" fontId="11" fillId="0" borderId="67" xfId="1" applyNumberFormat="1" applyFont="1" applyBorder="1"/>
    <xf numFmtId="0" fontId="11" fillId="0" borderId="67" xfId="1" applyFont="1" applyBorder="1"/>
    <xf numFmtId="3" fontId="11" fillId="0" borderId="1" xfId="1" applyNumberFormat="1" applyFont="1" applyBorder="1"/>
    <xf numFmtId="3" fontId="11" fillId="13" borderId="69" xfId="1" applyNumberFormat="1" applyFont="1" applyFill="1" applyBorder="1"/>
    <xf numFmtId="3" fontId="11" fillId="13" borderId="71" xfId="1" applyNumberFormat="1" applyFont="1" applyFill="1" applyBorder="1"/>
    <xf numFmtId="3" fontId="11" fillId="14" borderId="65" xfId="1" applyNumberFormat="1" applyFont="1" applyFill="1" applyBorder="1"/>
    <xf numFmtId="0" fontId="11" fillId="14" borderId="0" xfId="1" applyFont="1" applyFill="1" applyBorder="1"/>
    <xf numFmtId="0" fontId="11" fillId="14" borderId="65" xfId="1" applyFont="1" applyFill="1" applyBorder="1"/>
    <xf numFmtId="3" fontId="11" fillId="14" borderId="0" xfId="1" applyNumberFormat="1" applyFont="1" applyFill="1" applyBorder="1" applyAlignment="1">
      <alignment horizontal="center"/>
    </xf>
    <xf numFmtId="3" fontId="11" fillId="14" borderId="65" xfId="1" applyNumberFormat="1" applyFont="1" applyFill="1" applyBorder="1" applyAlignment="1">
      <alignment horizontal="center"/>
    </xf>
    <xf numFmtId="3" fontId="11" fillId="14" borderId="1" xfId="1" applyNumberFormat="1" applyFont="1" applyFill="1" applyBorder="1"/>
    <xf numFmtId="0" fontId="11" fillId="14" borderId="1" xfId="1" applyFont="1" applyFill="1" applyBorder="1"/>
    <xf numFmtId="3" fontId="10" fillId="0" borderId="1" xfId="1" applyNumberFormat="1" applyFont="1" applyBorder="1"/>
    <xf numFmtId="3" fontId="11" fillId="0" borderId="46" xfId="1" applyNumberFormat="1" applyFont="1" applyBorder="1"/>
    <xf numFmtId="3" fontId="11" fillId="0" borderId="68" xfId="1" applyNumberFormat="1" applyFont="1" applyBorder="1"/>
    <xf numFmtId="0" fontId="11" fillId="0" borderId="68" xfId="1" applyFont="1" applyBorder="1"/>
    <xf numFmtId="3" fontId="11" fillId="0" borderId="47" xfId="1" applyNumberFormat="1" applyFont="1" applyBorder="1"/>
    <xf numFmtId="3" fontId="11" fillId="0" borderId="22" xfId="1" applyNumberFormat="1" applyFont="1" applyBorder="1"/>
    <xf numFmtId="0" fontId="4" fillId="0" borderId="1" xfId="0" applyFont="1" applyBorder="1" applyAlignment="1">
      <alignment horizontal="left" vertical="top" wrapText="1"/>
    </xf>
    <xf numFmtId="0" fontId="4" fillId="0" borderId="51" xfId="0" applyFont="1" applyBorder="1" applyAlignment="1">
      <alignment horizontal="left" vertical="top" wrapText="1"/>
    </xf>
    <xf numFmtId="0" fontId="4" fillId="0" borderId="50" xfId="0" applyFont="1" applyBorder="1" applyAlignment="1">
      <alignment horizontal="left" vertical="top" wrapText="1"/>
    </xf>
    <xf numFmtId="164" fontId="7" fillId="3" borderId="21" xfId="0" applyNumberFormat="1" applyFont="1" applyFill="1" applyBorder="1"/>
    <xf numFmtId="0" fontId="4" fillId="0" borderId="1" xfId="0" applyFont="1" applyBorder="1" applyAlignment="1">
      <alignment horizontal="left" vertical="top" wrapText="1"/>
    </xf>
    <xf numFmtId="0" fontId="4" fillId="0" borderId="52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164" fontId="7" fillId="2" borderId="73" xfId="0" applyNumberFormat="1" applyFont="1" applyFill="1" applyBorder="1"/>
    <xf numFmtId="164" fontId="7" fillId="2" borderId="74" xfId="0" applyNumberFormat="1" applyFont="1" applyFill="1" applyBorder="1"/>
    <xf numFmtId="0" fontId="4" fillId="0" borderId="80" xfId="0" applyFont="1" applyBorder="1" applyAlignment="1">
      <alignment horizontal="left" vertical="top" wrapText="1"/>
    </xf>
    <xf numFmtId="164" fontId="4" fillId="0" borderId="81" xfId="0" applyNumberFormat="1" applyFont="1" applyBorder="1" applyAlignment="1">
      <alignment horizontal="right" vertical="top"/>
    </xf>
    <xf numFmtId="164" fontId="4" fillId="0" borderId="82" xfId="0" applyNumberFormat="1" applyFont="1" applyBorder="1" applyAlignment="1">
      <alignment horizontal="right" vertical="top"/>
    </xf>
    <xf numFmtId="164" fontId="4" fillId="0" borderId="83" xfId="0" applyNumberFormat="1" applyFont="1" applyBorder="1" applyAlignment="1">
      <alignment horizontal="right" vertical="top"/>
    </xf>
    <xf numFmtId="164" fontId="4" fillId="0" borderId="84" xfId="0" applyNumberFormat="1" applyFont="1" applyBorder="1" applyAlignment="1">
      <alignment horizontal="right" vertical="top"/>
    </xf>
    <xf numFmtId="0" fontId="6" fillId="0" borderId="75" xfId="0" applyFont="1" applyBorder="1" applyAlignment="1">
      <alignment horizontal="left" vertical="top" wrapText="1"/>
    </xf>
    <xf numFmtId="164" fontId="6" fillId="0" borderId="76" xfId="0" applyNumberFormat="1" applyFont="1" applyBorder="1" applyAlignment="1">
      <alignment horizontal="right" vertical="top"/>
    </xf>
    <xf numFmtId="164" fontId="6" fillId="0" borderId="77" xfId="0" applyNumberFormat="1" applyFont="1" applyBorder="1" applyAlignment="1">
      <alignment horizontal="right" vertical="top"/>
    </xf>
    <xf numFmtId="164" fontId="6" fillId="0" borderId="78" xfId="0" applyNumberFormat="1" applyFont="1" applyBorder="1" applyAlignment="1">
      <alignment horizontal="right" vertical="top"/>
    </xf>
    <xf numFmtId="164" fontId="6" fillId="0" borderId="79" xfId="0" applyNumberFormat="1" applyFont="1" applyBorder="1" applyAlignment="1">
      <alignment horizontal="right" vertical="top"/>
    </xf>
    <xf numFmtId="0" fontId="4" fillId="0" borderId="1" xfId="0" applyFont="1" applyBorder="1" applyAlignment="1">
      <alignment horizontal="left" vertical="top" wrapText="1"/>
    </xf>
    <xf numFmtId="0" fontId="4" fillId="0" borderId="51" xfId="0" applyFont="1" applyBorder="1" applyAlignment="1">
      <alignment horizontal="left" vertical="top" wrapText="1"/>
    </xf>
    <xf numFmtId="0" fontId="4" fillId="0" borderId="50" xfId="0" applyFont="1" applyBorder="1" applyAlignment="1">
      <alignment horizontal="left" vertical="top" wrapText="1"/>
    </xf>
    <xf numFmtId="0" fontId="4" fillId="0" borderId="52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4" fillId="0" borderId="51" xfId="0" applyFont="1" applyBorder="1" applyAlignment="1">
      <alignment horizontal="left" vertical="top" wrapText="1"/>
    </xf>
    <xf numFmtId="164" fontId="6" fillId="0" borderId="53" xfId="0" applyNumberFormat="1" applyFont="1" applyBorder="1" applyAlignment="1">
      <alignment horizontal="right" vertical="top"/>
    </xf>
    <xf numFmtId="164" fontId="6" fillId="0" borderId="54" xfId="0" applyNumberFormat="1" applyFont="1" applyBorder="1" applyAlignment="1">
      <alignment horizontal="right" vertical="top"/>
    </xf>
    <xf numFmtId="164" fontId="6" fillId="0" borderId="55" xfId="0" applyNumberFormat="1" applyFont="1" applyBorder="1" applyAlignment="1">
      <alignment horizontal="right" vertical="top"/>
    </xf>
    <xf numFmtId="164" fontId="6" fillId="0" borderId="56" xfId="0" applyNumberFormat="1" applyFont="1" applyBorder="1" applyAlignment="1">
      <alignment horizontal="right" vertical="top"/>
    </xf>
    <xf numFmtId="164" fontId="6" fillId="0" borderId="4" xfId="0" applyNumberFormat="1" applyFont="1" applyBorder="1" applyAlignment="1">
      <alignment horizontal="right" vertical="top"/>
    </xf>
    <xf numFmtId="164" fontId="6" fillId="0" borderId="5" xfId="0" applyNumberFormat="1" applyFont="1" applyBorder="1" applyAlignment="1">
      <alignment horizontal="right" vertical="top"/>
    </xf>
    <xf numFmtId="164" fontId="6" fillId="0" borderId="6" xfId="0" applyNumberFormat="1" applyFont="1" applyBorder="1" applyAlignment="1">
      <alignment horizontal="right" vertical="top"/>
    </xf>
    <xf numFmtId="164" fontId="6" fillId="0" borderId="18" xfId="0" applyNumberFormat="1" applyFont="1" applyBorder="1" applyAlignment="1">
      <alignment horizontal="right" vertical="top"/>
    </xf>
    <xf numFmtId="0" fontId="5" fillId="0" borderId="0" xfId="0" applyFont="1" applyBorder="1"/>
    <xf numFmtId="0" fontId="4" fillId="0" borderId="1" xfId="0" applyFont="1" applyBorder="1" applyAlignment="1">
      <alignment horizontal="left" vertical="top" wrapText="1"/>
    </xf>
    <xf numFmtId="0" fontId="8" fillId="0" borderId="14" xfId="0" applyFont="1" applyBorder="1" applyAlignment="1">
      <alignment horizontal="center"/>
    </xf>
    <xf numFmtId="0" fontId="3" fillId="9" borderId="46" xfId="0" applyFont="1" applyFill="1" applyBorder="1" applyAlignment="1">
      <alignment horizontal="center" vertical="center"/>
    </xf>
    <xf numFmtId="0" fontId="3" fillId="9" borderId="47" xfId="0" applyFont="1" applyFill="1" applyBorder="1" applyAlignment="1">
      <alignment horizontal="center" vertical="center"/>
    </xf>
    <xf numFmtId="0" fontId="3" fillId="9" borderId="28" xfId="0" applyFont="1" applyFill="1" applyBorder="1" applyAlignment="1">
      <alignment horizontal="center" vertical="center"/>
    </xf>
    <xf numFmtId="0" fontId="3" fillId="9" borderId="2" xfId="0" applyFont="1" applyFill="1" applyBorder="1" applyAlignment="1">
      <alignment horizontal="center" vertical="center"/>
    </xf>
    <xf numFmtId="0" fontId="4" fillId="9" borderId="42" xfId="0" applyFont="1" applyFill="1" applyBorder="1" applyAlignment="1">
      <alignment horizontal="center" wrapText="1"/>
    </xf>
    <xf numFmtId="0" fontId="3" fillId="9" borderId="43" xfId="0" applyFont="1" applyFill="1" applyBorder="1" applyAlignment="1">
      <alignment horizontal="center" vertical="center"/>
    </xf>
    <xf numFmtId="0" fontId="3" fillId="9" borderId="44" xfId="0" applyFont="1" applyFill="1" applyBorder="1" applyAlignment="1">
      <alignment horizontal="center" vertical="center"/>
    </xf>
    <xf numFmtId="0" fontId="3" fillId="9" borderId="45" xfId="0" applyFont="1" applyFill="1" applyBorder="1" applyAlignment="1">
      <alignment horizontal="center" vertical="center"/>
    </xf>
    <xf numFmtId="0" fontId="3" fillId="9" borderId="48" xfId="0" applyFont="1" applyFill="1" applyBorder="1" applyAlignment="1">
      <alignment horizontal="center" vertical="center"/>
    </xf>
    <xf numFmtId="0" fontId="3" fillId="9" borderId="49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51" xfId="0" applyFont="1" applyBorder="1" applyAlignment="1">
      <alignment horizontal="left" vertical="top" wrapText="1"/>
    </xf>
    <xf numFmtId="0" fontId="4" fillId="0" borderId="52" xfId="0" applyFont="1" applyBorder="1" applyAlignment="1">
      <alignment horizontal="left" vertical="top" wrapText="1"/>
    </xf>
    <xf numFmtId="0" fontId="4" fillId="0" borderId="50" xfId="0" applyFont="1" applyBorder="1" applyAlignment="1">
      <alignment horizontal="left" vertical="top" wrapText="1"/>
    </xf>
    <xf numFmtId="0" fontId="3" fillId="9" borderId="64" xfId="0" applyFont="1" applyFill="1" applyBorder="1" applyAlignment="1">
      <alignment horizontal="center" vertical="center"/>
    </xf>
    <xf numFmtId="0" fontId="10" fillId="11" borderId="1" xfId="1" applyFont="1" applyFill="1" applyBorder="1" applyAlignment="1">
      <alignment horizontal="center" vertical="center"/>
    </xf>
    <xf numFmtId="0" fontId="10" fillId="11" borderId="0" xfId="1" applyFont="1" applyFill="1" applyBorder="1" applyAlignment="1">
      <alignment horizontal="center" vertical="center"/>
    </xf>
    <xf numFmtId="0" fontId="10" fillId="11" borderId="65" xfId="1" applyFont="1" applyFill="1" applyBorder="1" applyAlignment="1">
      <alignment horizontal="center" vertical="center"/>
    </xf>
    <xf numFmtId="0" fontId="10" fillId="13" borderId="69" xfId="1" applyFont="1" applyFill="1" applyBorder="1" applyAlignment="1">
      <alignment horizontal="left"/>
    </xf>
    <xf numFmtId="0" fontId="10" fillId="13" borderId="70" xfId="1" applyFont="1" applyFill="1" applyBorder="1" applyAlignment="1">
      <alignment horizontal="left"/>
    </xf>
    <xf numFmtId="0" fontId="10" fillId="0" borderId="0" xfId="1" applyFont="1" applyAlignment="1">
      <alignment horizontal="center"/>
    </xf>
    <xf numFmtId="0" fontId="12" fillId="11" borderId="65" xfId="1" applyFont="1" applyFill="1" applyBorder="1" applyAlignment="1">
      <alignment horizontal="center" vertical="center" wrapText="1"/>
    </xf>
    <xf numFmtId="0" fontId="12" fillId="11" borderId="66" xfId="1" applyFont="1" applyFill="1" applyBorder="1" applyAlignment="1">
      <alignment horizontal="center" vertical="center"/>
    </xf>
    <xf numFmtId="0" fontId="10" fillId="11" borderId="0" xfId="1" applyFont="1" applyFill="1" applyAlignment="1">
      <alignment horizontal="center"/>
    </xf>
    <xf numFmtId="0" fontId="10" fillId="11" borderId="1" xfId="1" applyFont="1" applyFill="1" applyBorder="1" applyAlignment="1">
      <alignment horizontal="left"/>
    </xf>
    <xf numFmtId="0" fontId="10" fillId="12" borderId="0" xfId="1" applyFont="1" applyFill="1" applyBorder="1" applyAlignment="1">
      <alignment horizontal="left"/>
    </xf>
    <xf numFmtId="0" fontId="10" fillId="12" borderId="65" xfId="1" applyFont="1" applyFill="1" applyBorder="1" applyAlignment="1">
      <alignment horizontal="left"/>
    </xf>
    <xf numFmtId="0" fontId="10" fillId="11" borderId="1" xfId="1" applyFont="1" applyFill="1" applyBorder="1" applyAlignment="1">
      <alignment horizontal="center"/>
    </xf>
    <xf numFmtId="0" fontId="10" fillId="12" borderId="0" xfId="1" applyFont="1" applyFill="1" applyBorder="1" applyAlignment="1">
      <alignment horizontal="center"/>
    </xf>
    <xf numFmtId="0" fontId="10" fillId="12" borderId="65" xfId="1" applyFont="1" applyFill="1" applyBorder="1" applyAlignment="1">
      <alignment horizontal="center"/>
    </xf>
    <xf numFmtId="0" fontId="10" fillId="13" borderId="71" xfId="1" applyFont="1" applyFill="1" applyBorder="1" applyAlignment="1">
      <alignment horizontal="left"/>
    </xf>
    <xf numFmtId="0" fontId="12" fillId="11" borderId="67" xfId="1" applyFont="1" applyFill="1" applyBorder="1" applyAlignment="1">
      <alignment horizontal="center" vertical="center"/>
    </xf>
    <xf numFmtId="0" fontId="10" fillId="11" borderId="0" xfId="1" applyFont="1" applyFill="1" applyBorder="1" applyAlignment="1">
      <alignment horizontal="center"/>
    </xf>
    <xf numFmtId="0" fontId="10" fillId="11" borderId="65" xfId="1" applyFont="1" applyFill="1" applyBorder="1" applyAlignment="1">
      <alignment horizontal="center"/>
    </xf>
    <xf numFmtId="0" fontId="12" fillId="11" borderId="1" xfId="1" applyFont="1" applyFill="1" applyBorder="1" applyAlignment="1">
      <alignment horizontal="center" vertical="center"/>
    </xf>
    <xf numFmtId="0" fontId="12" fillId="11" borderId="0" xfId="1" applyFont="1" applyFill="1" applyBorder="1" applyAlignment="1">
      <alignment horizontal="center" vertical="center"/>
    </xf>
    <xf numFmtId="0" fontId="12" fillId="11" borderId="65" xfId="1" applyFont="1" applyFill="1" applyBorder="1" applyAlignment="1">
      <alignment horizontal="center" vertical="center"/>
    </xf>
  </cellXfs>
  <cellStyles count="4">
    <cellStyle name="Bad 2" xfId="2"/>
    <cellStyle name="Normal" xfId="0" builtinId="0"/>
    <cellStyle name="Normal 2" xfId="1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95"/>
  <sheetViews>
    <sheetView tabSelected="1" zoomScaleNormal="100" workbookViewId="0">
      <pane xSplit="2" ySplit="3" topLeftCell="C4" activePane="bottomRight" state="frozen"/>
      <selection activeCell="A192" sqref="A192"/>
      <selection pane="topRight" activeCell="A192" sqref="A192"/>
      <selection pane="bottomLeft" activeCell="A192" sqref="A192"/>
      <selection pane="bottomRight" activeCell="C4" sqref="C4"/>
    </sheetView>
  </sheetViews>
  <sheetFormatPr defaultColWidth="8.85546875" defaultRowHeight="12.75" x14ac:dyDescent="0.2"/>
  <cols>
    <col min="1" max="1" width="37.85546875" style="2" customWidth="1"/>
    <col min="2" max="2" width="6.85546875" style="2" customWidth="1"/>
    <col min="3" max="29" width="5.85546875" style="2" customWidth="1"/>
    <col min="30" max="16384" width="8.85546875" style="2"/>
  </cols>
  <sheetData>
    <row r="1" spans="1:29" ht="16.5" thickBot="1" x14ac:dyDescent="0.3">
      <c r="A1" s="563" t="s">
        <v>349</v>
      </c>
      <c r="B1" s="563"/>
      <c r="C1" s="563"/>
      <c r="D1" s="563"/>
      <c r="E1" s="563"/>
      <c r="F1" s="563"/>
      <c r="G1" s="563"/>
      <c r="H1" s="563"/>
      <c r="I1" s="563"/>
      <c r="J1" s="563"/>
      <c r="K1" s="563"/>
      <c r="L1" s="563"/>
      <c r="M1" s="563"/>
      <c r="N1" s="563"/>
      <c r="O1" s="563"/>
      <c r="P1" s="563"/>
      <c r="Q1" s="563"/>
      <c r="R1" s="563"/>
      <c r="S1" s="563"/>
      <c r="T1" s="563"/>
      <c r="U1" s="563"/>
      <c r="V1" s="563"/>
      <c r="W1" s="563"/>
      <c r="X1" s="563"/>
      <c r="Y1" s="563"/>
      <c r="Z1" s="563"/>
      <c r="AA1" s="563"/>
      <c r="AB1" s="563"/>
      <c r="AC1" s="563"/>
    </row>
    <row r="2" spans="1:29" ht="12" customHeight="1" x14ac:dyDescent="0.2">
      <c r="A2" s="564"/>
      <c r="B2" s="565"/>
      <c r="C2" s="568" t="s">
        <v>114</v>
      </c>
      <c r="D2" s="569"/>
      <c r="E2" s="570"/>
      <c r="F2" s="568" t="s">
        <v>115</v>
      </c>
      <c r="G2" s="569"/>
      <c r="H2" s="570"/>
      <c r="I2" s="568" t="s">
        <v>116</v>
      </c>
      <c r="J2" s="569"/>
      <c r="K2" s="570"/>
      <c r="L2" s="568" t="s">
        <v>117</v>
      </c>
      <c r="M2" s="569"/>
      <c r="N2" s="570"/>
      <c r="O2" s="568" t="s">
        <v>118</v>
      </c>
      <c r="P2" s="569"/>
      <c r="Q2" s="571"/>
      <c r="R2" s="572" t="s">
        <v>124</v>
      </c>
      <c r="S2" s="572"/>
      <c r="T2" s="573"/>
      <c r="U2" s="568" t="s">
        <v>119</v>
      </c>
      <c r="V2" s="569"/>
      <c r="W2" s="570"/>
      <c r="X2" s="568" t="s">
        <v>120</v>
      </c>
      <c r="Y2" s="569"/>
      <c r="Z2" s="570"/>
      <c r="AA2" s="568" t="s">
        <v>0</v>
      </c>
      <c r="AB2" s="569"/>
      <c r="AC2" s="571"/>
    </row>
    <row r="3" spans="1:29" ht="12" customHeight="1" x14ac:dyDescent="0.2">
      <c r="A3" s="566"/>
      <c r="B3" s="567"/>
      <c r="C3" s="62" t="s">
        <v>1</v>
      </c>
      <c r="D3" s="63" t="s">
        <v>2</v>
      </c>
      <c r="E3" s="64" t="s">
        <v>0</v>
      </c>
      <c r="F3" s="62" t="s">
        <v>1</v>
      </c>
      <c r="G3" s="63" t="s">
        <v>2</v>
      </c>
      <c r="H3" s="64" t="s">
        <v>0</v>
      </c>
      <c r="I3" s="62" t="s">
        <v>1</v>
      </c>
      <c r="J3" s="63" t="s">
        <v>2</v>
      </c>
      <c r="K3" s="64" t="s">
        <v>0</v>
      </c>
      <c r="L3" s="62" t="s">
        <v>1</v>
      </c>
      <c r="M3" s="63" t="s">
        <v>2</v>
      </c>
      <c r="N3" s="64" t="s">
        <v>0</v>
      </c>
      <c r="O3" s="62" t="s">
        <v>1</v>
      </c>
      <c r="P3" s="63" t="s">
        <v>2</v>
      </c>
      <c r="Q3" s="65" t="s">
        <v>0</v>
      </c>
      <c r="R3" s="62" t="s">
        <v>1</v>
      </c>
      <c r="S3" s="63" t="s">
        <v>2</v>
      </c>
      <c r="T3" s="65" t="s">
        <v>0</v>
      </c>
      <c r="U3" s="62" t="s">
        <v>1</v>
      </c>
      <c r="V3" s="63" t="s">
        <v>2</v>
      </c>
      <c r="W3" s="64" t="s">
        <v>0</v>
      </c>
      <c r="X3" s="62" t="s">
        <v>1</v>
      </c>
      <c r="Y3" s="63" t="s">
        <v>2</v>
      </c>
      <c r="Z3" s="64" t="s">
        <v>0</v>
      </c>
      <c r="AA3" s="62" t="s">
        <v>1</v>
      </c>
      <c r="AB3" s="63" t="s">
        <v>2</v>
      </c>
      <c r="AC3" s="65" t="s">
        <v>0</v>
      </c>
    </row>
    <row r="4" spans="1:29" ht="12.6" customHeight="1" x14ac:dyDescent="0.2">
      <c r="A4" s="547" t="s">
        <v>4</v>
      </c>
      <c r="B4" s="3" t="s">
        <v>2</v>
      </c>
      <c r="C4" s="12">
        <v>8</v>
      </c>
      <c r="D4" s="13">
        <v>11</v>
      </c>
      <c r="E4" s="14">
        <v>19</v>
      </c>
      <c r="F4" s="12"/>
      <c r="G4" s="13"/>
      <c r="H4" s="14"/>
      <c r="I4" s="12"/>
      <c r="J4" s="13"/>
      <c r="K4" s="14"/>
      <c r="L4" s="12">
        <v>2</v>
      </c>
      <c r="M4" s="13">
        <v>1</v>
      </c>
      <c r="N4" s="14">
        <v>3</v>
      </c>
      <c r="O4" s="12">
        <v>1</v>
      </c>
      <c r="P4" s="13"/>
      <c r="Q4" s="46">
        <v>1</v>
      </c>
      <c r="R4" s="12"/>
      <c r="S4" s="13"/>
      <c r="T4" s="46"/>
      <c r="U4" s="12"/>
      <c r="V4" s="13"/>
      <c r="W4" s="14"/>
      <c r="X4" s="12"/>
      <c r="Y4" s="13"/>
      <c r="Z4" s="14"/>
      <c r="AA4" s="12">
        <f>SUM(C4,F4,I4,L4,O4,R4,U4,X4)</f>
        <v>11</v>
      </c>
      <c r="AB4" s="13">
        <f>SUM(D4,G4,J4,M4,P4,S4,V4,Y4)</f>
        <v>12</v>
      </c>
      <c r="AC4" s="46">
        <f>SUM(AA4:AB4)</f>
        <v>23</v>
      </c>
    </row>
    <row r="5" spans="1:29" ht="12.6" customHeight="1" x14ac:dyDescent="0.2">
      <c r="A5" s="547" t="s">
        <v>5</v>
      </c>
      <c r="B5" s="3" t="s">
        <v>85</v>
      </c>
      <c r="C5" s="12">
        <v>7</v>
      </c>
      <c r="D5" s="13">
        <v>3</v>
      </c>
      <c r="E5" s="14">
        <v>10</v>
      </c>
      <c r="F5" s="12">
        <v>2</v>
      </c>
      <c r="G5" s="13">
        <v>1</v>
      </c>
      <c r="H5" s="14">
        <v>3</v>
      </c>
      <c r="I5" s="12"/>
      <c r="J5" s="13"/>
      <c r="K5" s="14"/>
      <c r="L5" s="12"/>
      <c r="M5" s="13">
        <v>1</v>
      </c>
      <c r="N5" s="14">
        <v>1</v>
      </c>
      <c r="O5" s="12"/>
      <c r="P5" s="13"/>
      <c r="Q5" s="46"/>
      <c r="R5" s="12">
        <v>1</v>
      </c>
      <c r="S5" s="13"/>
      <c r="T5" s="46">
        <v>1</v>
      </c>
      <c r="U5" s="12"/>
      <c r="V5" s="13"/>
      <c r="W5" s="14"/>
      <c r="X5" s="12"/>
      <c r="Y5" s="13"/>
      <c r="Z5" s="14"/>
      <c r="AA5" s="12">
        <f t="shared" ref="AA5:AB7" si="0">SUM(C5,F5,I5,L5,O5,R5,U5,X5)</f>
        <v>10</v>
      </c>
      <c r="AB5" s="13">
        <f t="shared" si="0"/>
        <v>5</v>
      </c>
      <c r="AC5" s="46">
        <f t="shared" ref="AC5:AC7" si="1">SUM(AA5:AB5)</f>
        <v>15</v>
      </c>
    </row>
    <row r="6" spans="1:29" ht="12.6" customHeight="1" x14ac:dyDescent="0.2">
      <c r="A6" s="547" t="s">
        <v>6</v>
      </c>
      <c r="B6" s="3" t="s">
        <v>86</v>
      </c>
      <c r="C6" s="12"/>
      <c r="D6" s="13"/>
      <c r="E6" s="14"/>
      <c r="F6" s="12"/>
      <c r="G6" s="13"/>
      <c r="H6" s="14"/>
      <c r="I6" s="12"/>
      <c r="J6" s="13"/>
      <c r="K6" s="14"/>
      <c r="L6" s="12"/>
      <c r="M6" s="13"/>
      <c r="N6" s="14"/>
      <c r="O6" s="12"/>
      <c r="P6" s="13"/>
      <c r="Q6" s="46"/>
      <c r="R6" s="12"/>
      <c r="S6" s="13"/>
      <c r="T6" s="46"/>
      <c r="U6" s="12">
        <v>1</v>
      </c>
      <c r="V6" s="13"/>
      <c r="W6" s="14">
        <v>1</v>
      </c>
      <c r="X6" s="12"/>
      <c r="Y6" s="13"/>
      <c r="Z6" s="14"/>
      <c r="AA6" s="12">
        <f t="shared" si="0"/>
        <v>1</v>
      </c>
      <c r="AB6" s="13">
        <f t="shared" si="0"/>
        <v>0</v>
      </c>
      <c r="AC6" s="46">
        <f t="shared" si="1"/>
        <v>1</v>
      </c>
    </row>
    <row r="7" spans="1:29" ht="12.6" customHeight="1" x14ac:dyDescent="0.2">
      <c r="A7" s="547" t="s">
        <v>145</v>
      </c>
      <c r="B7" s="3" t="s">
        <v>86</v>
      </c>
      <c r="C7" s="12">
        <v>5</v>
      </c>
      <c r="D7" s="87">
        <v>7</v>
      </c>
      <c r="E7" s="112">
        <v>12</v>
      </c>
      <c r="F7" s="12"/>
      <c r="G7" s="13"/>
      <c r="H7" s="14"/>
      <c r="I7" s="12"/>
      <c r="J7" s="13"/>
      <c r="K7" s="14"/>
      <c r="L7" s="12"/>
      <c r="M7" s="13">
        <v>1</v>
      </c>
      <c r="N7" s="14">
        <v>1</v>
      </c>
      <c r="O7" s="12"/>
      <c r="P7" s="13"/>
      <c r="Q7" s="46"/>
      <c r="R7" s="12"/>
      <c r="S7" s="13"/>
      <c r="T7" s="46"/>
      <c r="U7" s="12">
        <v>3</v>
      </c>
      <c r="V7" s="13">
        <v>4</v>
      </c>
      <c r="W7" s="14">
        <v>7</v>
      </c>
      <c r="X7" s="12">
        <v>1</v>
      </c>
      <c r="Y7" s="13"/>
      <c r="Z7" s="14">
        <v>1</v>
      </c>
      <c r="AA7" s="12">
        <f t="shared" si="0"/>
        <v>9</v>
      </c>
      <c r="AB7" s="13">
        <f t="shared" si="0"/>
        <v>12</v>
      </c>
      <c r="AC7" s="46">
        <f t="shared" si="1"/>
        <v>21</v>
      </c>
    </row>
    <row r="8" spans="1:29" s="4" customFormat="1" ht="12.6" customHeight="1" x14ac:dyDescent="0.2">
      <c r="A8" s="66" t="s">
        <v>91</v>
      </c>
      <c r="B8" s="9"/>
      <c r="C8" s="15">
        <f>SUM(C4:C7)</f>
        <v>20</v>
      </c>
      <c r="D8" s="88">
        <f t="shared" ref="D8:Z8" si="2">SUM(D4:D7)</f>
        <v>21</v>
      </c>
      <c r="E8" s="47">
        <f t="shared" si="2"/>
        <v>41</v>
      </c>
      <c r="F8" s="15">
        <f t="shared" si="2"/>
        <v>2</v>
      </c>
      <c r="G8" s="16">
        <f t="shared" si="2"/>
        <v>1</v>
      </c>
      <c r="H8" s="17">
        <f t="shared" si="2"/>
        <v>3</v>
      </c>
      <c r="I8" s="15">
        <f t="shared" si="2"/>
        <v>0</v>
      </c>
      <c r="J8" s="16">
        <f t="shared" si="2"/>
        <v>0</v>
      </c>
      <c r="K8" s="17">
        <f t="shared" si="2"/>
        <v>0</v>
      </c>
      <c r="L8" s="15">
        <f t="shared" si="2"/>
        <v>2</v>
      </c>
      <c r="M8" s="16">
        <f t="shared" si="2"/>
        <v>3</v>
      </c>
      <c r="N8" s="17">
        <f t="shared" si="2"/>
        <v>5</v>
      </c>
      <c r="O8" s="15">
        <f t="shared" si="2"/>
        <v>1</v>
      </c>
      <c r="P8" s="16">
        <f t="shared" si="2"/>
        <v>0</v>
      </c>
      <c r="Q8" s="47">
        <f t="shared" si="2"/>
        <v>1</v>
      </c>
      <c r="R8" s="15">
        <f t="shared" si="2"/>
        <v>1</v>
      </c>
      <c r="S8" s="16">
        <f t="shared" si="2"/>
        <v>0</v>
      </c>
      <c r="T8" s="47">
        <f t="shared" si="2"/>
        <v>1</v>
      </c>
      <c r="U8" s="15">
        <f t="shared" si="2"/>
        <v>4</v>
      </c>
      <c r="V8" s="16">
        <f t="shared" si="2"/>
        <v>4</v>
      </c>
      <c r="W8" s="17">
        <f t="shared" si="2"/>
        <v>8</v>
      </c>
      <c r="X8" s="15">
        <f t="shared" si="2"/>
        <v>1</v>
      </c>
      <c r="Y8" s="16">
        <f t="shared" si="2"/>
        <v>0</v>
      </c>
      <c r="Z8" s="17">
        <f t="shared" si="2"/>
        <v>1</v>
      </c>
      <c r="AA8" s="15">
        <f>SUM(AA4:AA7)</f>
        <v>31</v>
      </c>
      <c r="AB8" s="16">
        <f t="shared" ref="AB8:AC8" si="3">SUM(AB4:AB7)</f>
        <v>29</v>
      </c>
      <c r="AC8" s="47">
        <f t="shared" si="3"/>
        <v>60</v>
      </c>
    </row>
    <row r="9" spans="1:29" ht="12.6" customHeight="1" x14ac:dyDescent="0.2">
      <c r="A9" s="547" t="s">
        <v>7</v>
      </c>
      <c r="B9" s="3" t="s">
        <v>2</v>
      </c>
      <c r="C9" s="12">
        <v>10</v>
      </c>
      <c r="D9" s="13">
        <v>13</v>
      </c>
      <c r="E9" s="14">
        <v>23</v>
      </c>
      <c r="F9" s="12"/>
      <c r="G9" s="13"/>
      <c r="H9" s="14"/>
      <c r="I9" s="12"/>
      <c r="J9" s="13"/>
      <c r="K9" s="14"/>
      <c r="L9" s="12">
        <v>1</v>
      </c>
      <c r="M9" s="13">
        <v>2</v>
      </c>
      <c r="N9" s="14">
        <v>3</v>
      </c>
      <c r="O9" s="12"/>
      <c r="P9" s="13">
        <v>1</v>
      </c>
      <c r="Q9" s="46">
        <v>1</v>
      </c>
      <c r="R9" s="12"/>
      <c r="S9" s="13"/>
      <c r="T9" s="46"/>
      <c r="U9" s="12">
        <v>1</v>
      </c>
      <c r="V9" s="13">
        <v>1</v>
      </c>
      <c r="W9" s="14">
        <v>2</v>
      </c>
      <c r="X9" s="12">
        <v>1</v>
      </c>
      <c r="Y9" s="13"/>
      <c r="Z9" s="14">
        <v>1</v>
      </c>
      <c r="AA9" s="12">
        <f t="shared" ref="AA9:AB10" si="4">SUM(C9,F9,I9,L9,O9,R9,U9,X9)</f>
        <v>13</v>
      </c>
      <c r="AB9" s="13">
        <f t="shared" si="4"/>
        <v>17</v>
      </c>
      <c r="AC9" s="46">
        <f t="shared" ref="AC9:AC10" si="5">SUM(AA9:AB9)</f>
        <v>30</v>
      </c>
    </row>
    <row r="10" spans="1:29" ht="12.6" customHeight="1" x14ac:dyDescent="0.2">
      <c r="A10" s="547" t="s">
        <v>8</v>
      </c>
      <c r="B10" s="3" t="s">
        <v>86</v>
      </c>
      <c r="C10" s="12">
        <v>2</v>
      </c>
      <c r="D10" s="13">
        <v>2</v>
      </c>
      <c r="E10" s="14">
        <v>4</v>
      </c>
      <c r="F10" s="12">
        <v>1</v>
      </c>
      <c r="G10" s="13"/>
      <c r="H10" s="14">
        <v>1</v>
      </c>
      <c r="I10" s="12"/>
      <c r="J10" s="13"/>
      <c r="K10" s="14"/>
      <c r="L10" s="12"/>
      <c r="M10" s="13"/>
      <c r="N10" s="14"/>
      <c r="O10" s="12"/>
      <c r="P10" s="13"/>
      <c r="Q10" s="46"/>
      <c r="R10" s="12"/>
      <c r="S10" s="13"/>
      <c r="T10" s="46"/>
      <c r="U10" s="12">
        <v>2</v>
      </c>
      <c r="V10" s="13">
        <v>2</v>
      </c>
      <c r="W10" s="14">
        <v>4</v>
      </c>
      <c r="X10" s="12"/>
      <c r="Y10" s="13"/>
      <c r="Z10" s="14"/>
      <c r="AA10" s="12">
        <f t="shared" si="4"/>
        <v>5</v>
      </c>
      <c r="AB10" s="13">
        <f t="shared" si="4"/>
        <v>4</v>
      </c>
      <c r="AC10" s="46">
        <f t="shared" si="5"/>
        <v>9</v>
      </c>
    </row>
    <row r="11" spans="1:29" s="4" customFormat="1" ht="12.6" customHeight="1" x14ac:dyDescent="0.2">
      <c r="A11" s="66" t="s">
        <v>92</v>
      </c>
      <c r="B11" s="9"/>
      <c r="C11" s="15">
        <f>SUM(C9:C10)</f>
        <v>12</v>
      </c>
      <c r="D11" s="16">
        <f t="shared" ref="D11:Z11" si="6">SUM(D9:D10)</f>
        <v>15</v>
      </c>
      <c r="E11" s="17">
        <f t="shared" si="6"/>
        <v>27</v>
      </c>
      <c r="F11" s="15">
        <f t="shared" si="6"/>
        <v>1</v>
      </c>
      <c r="G11" s="16">
        <f t="shared" si="6"/>
        <v>0</v>
      </c>
      <c r="H11" s="17">
        <f t="shared" si="6"/>
        <v>1</v>
      </c>
      <c r="I11" s="15">
        <f t="shared" si="6"/>
        <v>0</v>
      </c>
      <c r="J11" s="16">
        <f t="shared" si="6"/>
        <v>0</v>
      </c>
      <c r="K11" s="17">
        <f t="shared" si="6"/>
        <v>0</v>
      </c>
      <c r="L11" s="15">
        <f t="shared" si="6"/>
        <v>1</v>
      </c>
      <c r="M11" s="16">
        <f t="shared" si="6"/>
        <v>2</v>
      </c>
      <c r="N11" s="17">
        <f t="shared" si="6"/>
        <v>3</v>
      </c>
      <c r="O11" s="15">
        <f t="shared" si="6"/>
        <v>0</v>
      </c>
      <c r="P11" s="16">
        <f t="shared" si="6"/>
        <v>1</v>
      </c>
      <c r="Q11" s="47">
        <f t="shared" si="6"/>
        <v>1</v>
      </c>
      <c r="R11" s="15">
        <f t="shared" si="6"/>
        <v>0</v>
      </c>
      <c r="S11" s="16">
        <f t="shared" si="6"/>
        <v>0</v>
      </c>
      <c r="T11" s="47">
        <f t="shared" si="6"/>
        <v>0</v>
      </c>
      <c r="U11" s="15">
        <f t="shared" si="6"/>
        <v>3</v>
      </c>
      <c r="V11" s="16">
        <f t="shared" si="6"/>
        <v>3</v>
      </c>
      <c r="W11" s="17">
        <f t="shared" si="6"/>
        <v>6</v>
      </c>
      <c r="X11" s="15">
        <f t="shared" si="6"/>
        <v>1</v>
      </c>
      <c r="Y11" s="16">
        <f t="shared" si="6"/>
        <v>0</v>
      </c>
      <c r="Z11" s="17">
        <f t="shared" si="6"/>
        <v>1</v>
      </c>
      <c r="AA11" s="15">
        <f>SUM(AA9:AA10)</f>
        <v>18</v>
      </c>
      <c r="AB11" s="16">
        <f>SUM(AB9:AB10)</f>
        <v>21</v>
      </c>
      <c r="AC11" s="47">
        <f t="shared" ref="AC11" si="7">SUM(AC9:AC10)</f>
        <v>39</v>
      </c>
    </row>
    <row r="12" spans="1:29" ht="12.6" customHeight="1" x14ac:dyDescent="0.2">
      <c r="A12" s="547" t="s">
        <v>9</v>
      </c>
      <c r="B12" s="3" t="s">
        <v>2</v>
      </c>
      <c r="C12" s="12">
        <v>10</v>
      </c>
      <c r="D12" s="13">
        <v>2</v>
      </c>
      <c r="E12" s="14">
        <v>12</v>
      </c>
      <c r="F12" s="12">
        <v>1</v>
      </c>
      <c r="G12" s="13">
        <v>1</v>
      </c>
      <c r="H12" s="14">
        <v>2</v>
      </c>
      <c r="I12" s="12"/>
      <c r="J12" s="13"/>
      <c r="K12" s="14"/>
      <c r="L12" s="12"/>
      <c r="M12" s="13"/>
      <c r="N12" s="14"/>
      <c r="O12" s="12">
        <v>1</v>
      </c>
      <c r="P12" s="13"/>
      <c r="Q12" s="46">
        <v>1</v>
      </c>
      <c r="R12" s="12"/>
      <c r="S12" s="13"/>
      <c r="T12" s="46"/>
      <c r="U12" s="12"/>
      <c r="V12" s="13"/>
      <c r="W12" s="14"/>
      <c r="X12" s="12"/>
      <c r="Y12" s="13"/>
      <c r="Z12" s="14"/>
      <c r="AA12" s="12">
        <f t="shared" ref="AA12:AB22" si="8">SUM(C12,F12,I12,L12,O12,R12,U12,X12)</f>
        <v>12</v>
      </c>
      <c r="AB12" s="13">
        <f t="shared" si="8"/>
        <v>3</v>
      </c>
      <c r="AC12" s="46">
        <f t="shared" ref="AC12:AC22" si="9">SUM(AA12:AB12)</f>
        <v>15</v>
      </c>
    </row>
    <row r="13" spans="1:29" ht="12.6" customHeight="1" x14ac:dyDescent="0.2">
      <c r="A13" s="67" t="s">
        <v>10</v>
      </c>
      <c r="B13" s="68" t="s">
        <v>2</v>
      </c>
      <c r="C13" s="69">
        <v>4</v>
      </c>
      <c r="D13" s="70">
        <v>2</v>
      </c>
      <c r="E13" s="71">
        <v>6</v>
      </c>
      <c r="F13" s="69"/>
      <c r="G13" s="70"/>
      <c r="H13" s="71"/>
      <c r="I13" s="69"/>
      <c r="J13" s="70"/>
      <c r="K13" s="71"/>
      <c r="L13" s="69">
        <v>1</v>
      </c>
      <c r="M13" s="70"/>
      <c r="N13" s="71">
        <v>1</v>
      </c>
      <c r="O13" s="69"/>
      <c r="P13" s="70"/>
      <c r="Q13" s="72"/>
      <c r="R13" s="69"/>
      <c r="S13" s="70"/>
      <c r="T13" s="72"/>
      <c r="U13" s="69"/>
      <c r="V13" s="70"/>
      <c r="W13" s="71"/>
      <c r="X13" s="69"/>
      <c r="Y13" s="70"/>
      <c r="Z13" s="71"/>
      <c r="AA13" s="69">
        <f t="shared" si="8"/>
        <v>5</v>
      </c>
      <c r="AB13" s="70">
        <f t="shared" si="8"/>
        <v>2</v>
      </c>
      <c r="AC13" s="72">
        <f t="shared" si="9"/>
        <v>7</v>
      </c>
    </row>
    <row r="14" spans="1:29" ht="12.6" customHeight="1" x14ac:dyDescent="0.2">
      <c r="A14" s="67" t="s">
        <v>11</v>
      </c>
      <c r="B14" s="68" t="s">
        <v>2</v>
      </c>
      <c r="C14" s="69">
        <v>4</v>
      </c>
      <c r="D14" s="70">
        <v>1</v>
      </c>
      <c r="E14" s="71">
        <v>5</v>
      </c>
      <c r="F14" s="69">
        <v>1</v>
      </c>
      <c r="G14" s="70">
        <v>1</v>
      </c>
      <c r="H14" s="71">
        <v>2</v>
      </c>
      <c r="I14" s="69"/>
      <c r="J14" s="70"/>
      <c r="K14" s="71"/>
      <c r="L14" s="69">
        <v>2</v>
      </c>
      <c r="M14" s="70"/>
      <c r="N14" s="71">
        <v>2</v>
      </c>
      <c r="O14" s="69"/>
      <c r="P14" s="70"/>
      <c r="Q14" s="72"/>
      <c r="R14" s="69"/>
      <c r="S14" s="70"/>
      <c r="T14" s="72"/>
      <c r="U14" s="69"/>
      <c r="V14" s="70"/>
      <c r="W14" s="71"/>
      <c r="X14" s="69"/>
      <c r="Y14" s="70"/>
      <c r="Z14" s="71"/>
      <c r="AA14" s="69">
        <f t="shared" si="8"/>
        <v>7</v>
      </c>
      <c r="AB14" s="70">
        <f t="shared" si="8"/>
        <v>2</v>
      </c>
      <c r="AC14" s="72">
        <f t="shared" si="9"/>
        <v>9</v>
      </c>
    </row>
    <row r="15" spans="1:29" ht="12.6" customHeight="1" x14ac:dyDescent="0.2">
      <c r="A15" s="550" t="s">
        <v>12</v>
      </c>
      <c r="B15" s="537" t="s">
        <v>2</v>
      </c>
      <c r="C15" s="538">
        <v>6</v>
      </c>
      <c r="D15" s="539">
        <v>1</v>
      </c>
      <c r="E15" s="540">
        <v>7</v>
      </c>
      <c r="F15" s="538">
        <v>1</v>
      </c>
      <c r="G15" s="539"/>
      <c r="H15" s="540">
        <v>1</v>
      </c>
      <c r="I15" s="538"/>
      <c r="J15" s="539"/>
      <c r="K15" s="540"/>
      <c r="L15" s="538"/>
      <c r="M15" s="539"/>
      <c r="N15" s="540"/>
      <c r="O15" s="538">
        <v>1</v>
      </c>
      <c r="P15" s="539"/>
      <c r="Q15" s="541">
        <v>1</v>
      </c>
      <c r="R15" s="538"/>
      <c r="S15" s="539"/>
      <c r="T15" s="541"/>
      <c r="U15" s="538">
        <v>2</v>
      </c>
      <c r="V15" s="539">
        <v>1</v>
      </c>
      <c r="W15" s="540">
        <v>3</v>
      </c>
      <c r="X15" s="538"/>
      <c r="Y15" s="539">
        <v>1</v>
      </c>
      <c r="Z15" s="540">
        <v>1</v>
      </c>
      <c r="AA15" s="538">
        <f t="shared" si="8"/>
        <v>10</v>
      </c>
      <c r="AB15" s="539">
        <f t="shared" si="8"/>
        <v>3</v>
      </c>
      <c r="AC15" s="541">
        <f t="shared" si="9"/>
        <v>13</v>
      </c>
    </row>
    <row r="16" spans="1:29" ht="12.6" customHeight="1" x14ac:dyDescent="0.2">
      <c r="A16" s="73" t="s">
        <v>13</v>
      </c>
      <c r="B16" s="74" t="s">
        <v>160</v>
      </c>
      <c r="C16" s="75"/>
      <c r="D16" s="76"/>
      <c r="E16" s="77"/>
      <c r="F16" s="75"/>
      <c r="G16" s="76"/>
      <c r="H16" s="77"/>
      <c r="I16" s="75"/>
      <c r="J16" s="76"/>
      <c r="K16" s="77"/>
      <c r="L16" s="75"/>
      <c r="M16" s="76"/>
      <c r="N16" s="77"/>
      <c r="O16" s="75"/>
      <c r="P16" s="76"/>
      <c r="Q16" s="78"/>
      <c r="R16" s="75"/>
      <c r="S16" s="76"/>
      <c r="T16" s="78"/>
      <c r="U16" s="75"/>
      <c r="V16" s="76"/>
      <c r="W16" s="77"/>
      <c r="X16" s="75">
        <v>1</v>
      </c>
      <c r="Y16" s="76"/>
      <c r="Z16" s="77">
        <v>1</v>
      </c>
      <c r="AA16" s="75">
        <f>SUM(C16,F16,I16,L16,O16,R16,U16,X16)</f>
        <v>1</v>
      </c>
      <c r="AB16" s="76">
        <f t="shared" si="8"/>
        <v>0</v>
      </c>
      <c r="AC16" s="78">
        <f t="shared" si="9"/>
        <v>1</v>
      </c>
    </row>
    <row r="17" spans="1:29" s="4" customFormat="1" ht="12.6" customHeight="1" x14ac:dyDescent="0.2">
      <c r="A17" s="66" t="s">
        <v>346</v>
      </c>
      <c r="B17" s="542"/>
      <c r="C17" s="543">
        <f>SUM(C15:C16)</f>
        <v>6</v>
      </c>
      <c r="D17" s="544">
        <f t="shared" ref="D17:AC17" si="10">SUM(D15:D16)</f>
        <v>1</v>
      </c>
      <c r="E17" s="545">
        <f t="shared" si="10"/>
        <v>7</v>
      </c>
      <c r="F17" s="543">
        <f t="shared" si="10"/>
        <v>1</v>
      </c>
      <c r="G17" s="544">
        <f t="shared" si="10"/>
        <v>0</v>
      </c>
      <c r="H17" s="545">
        <f t="shared" si="10"/>
        <v>1</v>
      </c>
      <c r="I17" s="543">
        <f t="shared" si="10"/>
        <v>0</v>
      </c>
      <c r="J17" s="544">
        <f t="shared" si="10"/>
        <v>0</v>
      </c>
      <c r="K17" s="545">
        <f t="shared" si="10"/>
        <v>0</v>
      </c>
      <c r="L17" s="543">
        <f t="shared" si="10"/>
        <v>0</v>
      </c>
      <c r="M17" s="544">
        <f t="shared" si="10"/>
        <v>0</v>
      </c>
      <c r="N17" s="545">
        <f t="shared" si="10"/>
        <v>0</v>
      </c>
      <c r="O17" s="543">
        <f t="shared" si="10"/>
        <v>1</v>
      </c>
      <c r="P17" s="544">
        <f t="shared" si="10"/>
        <v>0</v>
      </c>
      <c r="Q17" s="546">
        <f t="shared" si="10"/>
        <v>1</v>
      </c>
      <c r="R17" s="543">
        <f t="shared" si="10"/>
        <v>0</v>
      </c>
      <c r="S17" s="544">
        <f t="shared" si="10"/>
        <v>0</v>
      </c>
      <c r="T17" s="546">
        <f t="shared" si="10"/>
        <v>0</v>
      </c>
      <c r="U17" s="543">
        <f t="shared" si="10"/>
        <v>2</v>
      </c>
      <c r="V17" s="544">
        <f t="shared" si="10"/>
        <v>1</v>
      </c>
      <c r="W17" s="545">
        <f t="shared" si="10"/>
        <v>3</v>
      </c>
      <c r="X17" s="543">
        <f t="shared" si="10"/>
        <v>1</v>
      </c>
      <c r="Y17" s="544">
        <f t="shared" si="10"/>
        <v>1</v>
      </c>
      <c r="Z17" s="545">
        <f t="shared" si="10"/>
        <v>2</v>
      </c>
      <c r="AA17" s="543">
        <f t="shared" si="10"/>
        <v>11</v>
      </c>
      <c r="AB17" s="544">
        <f t="shared" si="10"/>
        <v>3</v>
      </c>
      <c r="AC17" s="546">
        <f t="shared" si="10"/>
        <v>14</v>
      </c>
    </row>
    <row r="18" spans="1:29" ht="12.6" customHeight="1" x14ac:dyDescent="0.2">
      <c r="A18" s="547" t="s">
        <v>14</v>
      </c>
      <c r="B18" s="3" t="s">
        <v>2</v>
      </c>
      <c r="C18" s="12">
        <v>3</v>
      </c>
      <c r="D18" s="13"/>
      <c r="E18" s="14">
        <v>3</v>
      </c>
      <c r="F18" s="12"/>
      <c r="G18" s="13"/>
      <c r="H18" s="14"/>
      <c r="I18" s="12"/>
      <c r="J18" s="13"/>
      <c r="K18" s="14"/>
      <c r="L18" s="12"/>
      <c r="M18" s="13"/>
      <c r="N18" s="14"/>
      <c r="O18" s="12"/>
      <c r="P18" s="13"/>
      <c r="Q18" s="46"/>
      <c r="R18" s="12"/>
      <c r="S18" s="13"/>
      <c r="T18" s="46"/>
      <c r="U18" s="12"/>
      <c r="V18" s="13"/>
      <c r="W18" s="14"/>
      <c r="X18" s="12"/>
      <c r="Y18" s="13"/>
      <c r="Z18" s="14"/>
      <c r="AA18" s="12">
        <f t="shared" si="8"/>
        <v>3</v>
      </c>
      <c r="AB18" s="13">
        <f t="shared" si="8"/>
        <v>0</v>
      </c>
      <c r="AC18" s="46">
        <f t="shared" si="9"/>
        <v>3</v>
      </c>
    </row>
    <row r="19" spans="1:29" ht="12.6" customHeight="1" x14ac:dyDescent="0.2">
      <c r="A19" s="547" t="s">
        <v>15</v>
      </c>
      <c r="B19" s="3" t="s">
        <v>2</v>
      </c>
      <c r="C19" s="12">
        <v>2</v>
      </c>
      <c r="D19" s="13">
        <v>4</v>
      </c>
      <c r="E19" s="14">
        <v>6</v>
      </c>
      <c r="F19" s="12"/>
      <c r="G19" s="13"/>
      <c r="H19" s="14"/>
      <c r="I19" s="12"/>
      <c r="J19" s="13"/>
      <c r="K19" s="14"/>
      <c r="L19" s="12">
        <v>1</v>
      </c>
      <c r="M19" s="13"/>
      <c r="N19" s="14">
        <v>1</v>
      </c>
      <c r="O19" s="12"/>
      <c r="P19" s="13">
        <v>1</v>
      </c>
      <c r="Q19" s="46">
        <v>1</v>
      </c>
      <c r="R19" s="12"/>
      <c r="S19" s="13"/>
      <c r="T19" s="46"/>
      <c r="U19" s="12">
        <v>3</v>
      </c>
      <c r="V19" s="13">
        <v>1</v>
      </c>
      <c r="W19" s="14">
        <v>4</v>
      </c>
      <c r="X19" s="12"/>
      <c r="Y19" s="13"/>
      <c r="Z19" s="14"/>
      <c r="AA19" s="12">
        <f t="shared" si="8"/>
        <v>6</v>
      </c>
      <c r="AB19" s="13">
        <f t="shared" si="8"/>
        <v>6</v>
      </c>
      <c r="AC19" s="46">
        <f t="shared" si="9"/>
        <v>12</v>
      </c>
    </row>
    <row r="20" spans="1:29" ht="12.6" customHeight="1" x14ac:dyDescent="0.2">
      <c r="A20" s="547" t="s">
        <v>16</v>
      </c>
      <c r="B20" s="3" t="s">
        <v>2</v>
      </c>
      <c r="C20" s="12">
        <v>2</v>
      </c>
      <c r="D20" s="13"/>
      <c r="E20" s="14">
        <v>2</v>
      </c>
      <c r="F20" s="12"/>
      <c r="G20" s="13"/>
      <c r="H20" s="14"/>
      <c r="I20" s="12"/>
      <c r="J20" s="13"/>
      <c r="K20" s="14"/>
      <c r="L20" s="12"/>
      <c r="M20" s="13"/>
      <c r="N20" s="14"/>
      <c r="O20" s="12"/>
      <c r="P20" s="13"/>
      <c r="Q20" s="46"/>
      <c r="R20" s="12"/>
      <c r="S20" s="13"/>
      <c r="T20" s="46"/>
      <c r="U20" s="12"/>
      <c r="V20" s="13"/>
      <c r="W20" s="14"/>
      <c r="X20" s="12"/>
      <c r="Y20" s="13"/>
      <c r="Z20" s="14"/>
      <c r="AA20" s="12">
        <f t="shared" si="8"/>
        <v>2</v>
      </c>
      <c r="AB20" s="13">
        <f t="shared" si="8"/>
        <v>0</v>
      </c>
      <c r="AC20" s="46">
        <f t="shared" si="9"/>
        <v>2</v>
      </c>
    </row>
    <row r="21" spans="1:29" ht="12.6" hidden="1" customHeight="1" x14ac:dyDescent="0.2">
      <c r="A21" s="547" t="s">
        <v>162</v>
      </c>
      <c r="B21" s="3" t="s">
        <v>85</v>
      </c>
      <c r="C21" s="12"/>
      <c r="D21" s="13"/>
      <c r="E21" s="14"/>
      <c r="F21" s="12"/>
      <c r="G21" s="13"/>
      <c r="H21" s="14"/>
      <c r="I21" s="12"/>
      <c r="J21" s="13"/>
      <c r="K21" s="14"/>
      <c r="L21" s="12"/>
      <c r="M21" s="13"/>
      <c r="N21" s="14"/>
      <c r="O21" s="12"/>
      <c r="P21" s="13"/>
      <c r="Q21" s="46"/>
      <c r="R21" s="12"/>
      <c r="S21" s="13"/>
      <c r="T21" s="46"/>
      <c r="U21" s="12"/>
      <c r="V21" s="13"/>
      <c r="W21" s="14"/>
      <c r="X21" s="12"/>
      <c r="Y21" s="13"/>
      <c r="Z21" s="14"/>
      <c r="AA21" s="12">
        <f t="shared" si="8"/>
        <v>0</v>
      </c>
      <c r="AB21" s="13">
        <f t="shared" si="8"/>
        <v>0</v>
      </c>
      <c r="AC21" s="46">
        <f t="shared" si="9"/>
        <v>0</v>
      </c>
    </row>
    <row r="22" spans="1:29" ht="12.6" customHeight="1" x14ac:dyDescent="0.2">
      <c r="A22" s="547" t="s">
        <v>17</v>
      </c>
      <c r="B22" s="3" t="s">
        <v>86</v>
      </c>
      <c r="C22" s="12">
        <v>4</v>
      </c>
      <c r="D22" s="13">
        <v>7</v>
      </c>
      <c r="E22" s="14">
        <v>11</v>
      </c>
      <c r="F22" s="12"/>
      <c r="G22" s="13"/>
      <c r="H22" s="14"/>
      <c r="I22" s="12"/>
      <c r="J22" s="13"/>
      <c r="K22" s="14"/>
      <c r="L22" s="12">
        <v>2</v>
      </c>
      <c r="M22" s="13">
        <v>1</v>
      </c>
      <c r="N22" s="14">
        <v>3</v>
      </c>
      <c r="O22" s="12"/>
      <c r="P22" s="13"/>
      <c r="Q22" s="46"/>
      <c r="R22" s="12"/>
      <c r="S22" s="13"/>
      <c r="T22" s="46"/>
      <c r="U22" s="12">
        <v>3</v>
      </c>
      <c r="V22" s="13">
        <v>5</v>
      </c>
      <c r="W22" s="14">
        <v>8</v>
      </c>
      <c r="X22" s="12"/>
      <c r="Y22" s="13"/>
      <c r="Z22" s="14"/>
      <c r="AA22" s="12">
        <f t="shared" si="8"/>
        <v>9</v>
      </c>
      <c r="AB22" s="13">
        <f t="shared" si="8"/>
        <v>13</v>
      </c>
      <c r="AC22" s="46">
        <f t="shared" si="9"/>
        <v>22</v>
      </c>
    </row>
    <row r="23" spans="1:29" s="4" customFormat="1" ht="12.6" customHeight="1" x14ac:dyDescent="0.2">
      <c r="A23" s="66" t="s">
        <v>93</v>
      </c>
      <c r="B23" s="9"/>
      <c r="C23" s="15">
        <f>SUM(C18:C22)</f>
        <v>11</v>
      </c>
      <c r="D23" s="16">
        <f>SUM(D18:D22)</f>
        <v>11</v>
      </c>
      <c r="E23" s="16">
        <f t="shared" ref="E23:Z23" si="11">SUM(E18:E22)</f>
        <v>22</v>
      </c>
      <c r="F23" s="15">
        <f t="shared" si="11"/>
        <v>0</v>
      </c>
      <c r="G23" s="16">
        <f t="shared" si="11"/>
        <v>0</v>
      </c>
      <c r="H23" s="17">
        <f t="shared" si="11"/>
        <v>0</v>
      </c>
      <c r="I23" s="15">
        <f t="shared" si="11"/>
        <v>0</v>
      </c>
      <c r="J23" s="16">
        <f t="shared" si="11"/>
        <v>0</v>
      </c>
      <c r="K23" s="17">
        <f t="shared" si="11"/>
        <v>0</v>
      </c>
      <c r="L23" s="15">
        <f t="shared" si="11"/>
        <v>3</v>
      </c>
      <c r="M23" s="16">
        <f t="shared" si="11"/>
        <v>1</v>
      </c>
      <c r="N23" s="17">
        <f t="shared" si="11"/>
        <v>4</v>
      </c>
      <c r="O23" s="15">
        <f t="shared" si="11"/>
        <v>0</v>
      </c>
      <c r="P23" s="16">
        <f t="shared" si="11"/>
        <v>1</v>
      </c>
      <c r="Q23" s="47">
        <f t="shared" si="11"/>
        <v>1</v>
      </c>
      <c r="R23" s="15">
        <f t="shared" si="11"/>
        <v>0</v>
      </c>
      <c r="S23" s="16">
        <f t="shared" si="11"/>
        <v>0</v>
      </c>
      <c r="T23" s="47">
        <f t="shared" si="11"/>
        <v>0</v>
      </c>
      <c r="U23" s="15">
        <f t="shared" si="11"/>
        <v>6</v>
      </c>
      <c r="V23" s="16">
        <f t="shared" si="11"/>
        <v>6</v>
      </c>
      <c r="W23" s="17">
        <f t="shared" si="11"/>
        <v>12</v>
      </c>
      <c r="X23" s="15">
        <f t="shared" si="11"/>
        <v>0</v>
      </c>
      <c r="Y23" s="16">
        <f t="shared" si="11"/>
        <v>0</v>
      </c>
      <c r="Z23" s="17">
        <f t="shared" si="11"/>
        <v>0</v>
      </c>
      <c r="AA23" s="15">
        <f>SUM(AA18:AA22)</f>
        <v>20</v>
      </c>
      <c r="AB23" s="16">
        <f>SUM(AB18:AB22)</f>
        <v>19</v>
      </c>
      <c r="AC23" s="47">
        <f t="shared" ref="AC23" si="12">SUM(AC18:AC22)</f>
        <v>39</v>
      </c>
    </row>
    <row r="24" spans="1:29" ht="12.6" customHeight="1" x14ac:dyDescent="0.2">
      <c r="A24" s="547" t="s">
        <v>133</v>
      </c>
      <c r="B24" s="472" t="s">
        <v>90</v>
      </c>
      <c r="C24" s="12"/>
      <c r="D24" s="13">
        <v>1</v>
      </c>
      <c r="E24" s="112">
        <v>1</v>
      </c>
      <c r="F24" s="12"/>
      <c r="G24" s="13"/>
      <c r="H24" s="14"/>
      <c r="I24" s="12"/>
      <c r="J24" s="13"/>
      <c r="K24" s="14"/>
      <c r="L24" s="12"/>
      <c r="M24" s="13"/>
      <c r="N24" s="14"/>
      <c r="O24" s="12"/>
      <c r="P24" s="13"/>
      <c r="Q24" s="46"/>
      <c r="R24" s="12"/>
      <c r="S24" s="13"/>
      <c r="T24" s="46"/>
      <c r="U24" s="12"/>
      <c r="V24" s="13"/>
      <c r="W24" s="14"/>
      <c r="X24" s="12"/>
      <c r="Y24" s="13"/>
      <c r="Z24" s="14"/>
      <c r="AA24" s="12">
        <f t="shared" ref="AA24:AB34" si="13">SUM(C24,F24,I24,L24,O24,R24,U24,X24)</f>
        <v>0</v>
      </c>
      <c r="AB24" s="13">
        <f t="shared" si="13"/>
        <v>1</v>
      </c>
      <c r="AC24" s="46">
        <f t="shared" ref="AC24:AC34" si="14">SUM(AA24:AB24)</f>
        <v>1</v>
      </c>
    </row>
    <row r="25" spans="1:29" ht="12.6" customHeight="1" x14ac:dyDescent="0.2">
      <c r="A25" s="562" t="s">
        <v>18</v>
      </c>
      <c r="B25" s="3" t="s">
        <v>86</v>
      </c>
      <c r="C25" s="12"/>
      <c r="D25" s="13">
        <v>1</v>
      </c>
      <c r="E25" s="14">
        <v>1</v>
      </c>
      <c r="F25" s="12">
        <v>2</v>
      </c>
      <c r="G25" s="13"/>
      <c r="H25" s="14">
        <v>2</v>
      </c>
      <c r="I25" s="12"/>
      <c r="J25" s="13"/>
      <c r="K25" s="14"/>
      <c r="L25" s="12"/>
      <c r="M25" s="13"/>
      <c r="N25" s="14"/>
      <c r="O25" s="12"/>
      <c r="P25" s="13"/>
      <c r="Q25" s="46"/>
      <c r="R25" s="12"/>
      <c r="S25" s="13"/>
      <c r="T25" s="46"/>
      <c r="U25" s="12"/>
      <c r="V25" s="13">
        <v>1</v>
      </c>
      <c r="W25" s="14">
        <v>1</v>
      </c>
      <c r="X25" s="12">
        <v>1</v>
      </c>
      <c r="Y25" s="13">
        <v>1</v>
      </c>
      <c r="Z25" s="14">
        <v>2</v>
      </c>
      <c r="AA25" s="12">
        <f t="shared" si="13"/>
        <v>3</v>
      </c>
      <c r="AB25" s="13">
        <f t="shared" si="13"/>
        <v>3</v>
      </c>
      <c r="AC25" s="46">
        <f t="shared" si="14"/>
        <v>6</v>
      </c>
    </row>
    <row r="26" spans="1:29" ht="12.6" customHeight="1" x14ac:dyDescent="0.2">
      <c r="A26" s="574"/>
      <c r="B26" s="3" t="s">
        <v>2</v>
      </c>
      <c r="C26" s="12">
        <v>2</v>
      </c>
      <c r="D26" s="13">
        <v>2</v>
      </c>
      <c r="E26" s="14">
        <v>4</v>
      </c>
      <c r="F26" s="12"/>
      <c r="G26" s="13"/>
      <c r="H26" s="14"/>
      <c r="I26" s="12"/>
      <c r="J26" s="13"/>
      <c r="K26" s="14"/>
      <c r="L26" s="12"/>
      <c r="M26" s="13"/>
      <c r="N26" s="14"/>
      <c r="O26" s="12"/>
      <c r="P26" s="13"/>
      <c r="Q26" s="46"/>
      <c r="R26" s="12"/>
      <c r="S26" s="13"/>
      <c r="T26" s="46"/>
      <c r="U26" s="12"/>
      <c r="V26" s="13"/>
      <c r="W26" s="14"/>
      <c r="X26" s="12"/>
      <c r="Y26" s="13"/>
      <c r="Z26" s="14"/>
      <c r="AA26" s="12">
        <f t="shared" si="13"/>
        <v>2</v>
      </c>
      <c r="AB26" s="13">
        <f t="shared" si="13"/>
        <v>2</v>
      </c>
      <c r="AC26" s="46">
        <f t="shared" si="14"/>
        <v>4</v>
      </c>
    </row>
    <row r="27" spans="1:29" ht="12.6" hidden="1" customHeight="1" x14ac:dyDescent="0.2">
      <c r="A27" s="547" t="s">
        <v>19</v>
      </c>
      <c r="B27" s="3" t="s">
        <v>2</v>
      </c>
      <c r="C27" s="12"/>
      <c r="D27" s="13"/>
      <c r="E27" s="14"/>
      <c r="F27" s="12"/>
      <c r="G27" s="13"/>
      <c r="H27" s="14"/>
      <c r="I27" s="12"/>
      <c r="J27" s="13"/>
      <c r="K27" s="14"/>
      <c r="L27" s="12"/>
      <c r="M27" s="13"/>
      <c r="N27" s="14"/>
      <c r="O27" s="12"/>
      <c r="P27" s="13"/>
      <c r="Q27" s="46"/>
      <c r="R27" s="12"/>
      <c r="S27" s="13"/>
      <c r="T27" s="46"/>
      <c r="U27" s="12"/>
      <c r="V27" s="13"/>
      <c r="W27" s="14"/>
      <c r="X27" s="12"/>
      <c r="Y27" s="13"/>
      <c r="Z27" s="14"/>
      <c r="AA27" s="12">
        <f t="shared" ref="AA27:AA28" si="15">SUM(C27,F27,I27,L27,O27,R27,U27,X27)</f>
        <v>0</v>
      </c>
      <c r="AB27" s="13">
        <f t="shared" ref="AB27:AB28" si="16">SUM(D27,G27,J27,M27,P27,S27,V27,Y27)</f>
        <v>0</v>
      </c>
      <c r="AC27" s="46">
        <f t="shared" ref="AC27:AC28" si="17">SUM(AA27:AB27)</f>
        <v>0</v>
      </c>
    </row>
    <row r="28" spans="1:29" ht="12.6" customHeight="1" x14ac:dyDescent="0.2">
      <c r="A28" s="551" t="s">
        <v>19</v>
      </c>
      <c r="B28" s="3" t="s">
        <v>2</v>
      </c>
      <c r="C28" s="12">
        <v>2</v>
      </c>
      <c r="D28" s="13"/>
      <c r="E28" s="14">
        <v>2</v>
      </c>
      <c r="F28" s="12"/>
      <c r="G28" s="13"/>
      <c r="H28" s="14"/>
      <c r="I28" s="12"/>
      <c r="J28" s="13"/>
      <c r="K28" s="14"/>
      <c r="L28" s="12"/>
      <c r="M28" s="13"/>
      <c r="N28" s="14"/>
      <c r="O28" s="12"/>
      <c r="P28" s="13"/>
      <c r="Q28" s="46"/>
      <c r="R28" s="12"/>
      <c r="S28" s="13"/>
      <c r="T28" s="46"/>
      <c r="U28" s="12"/>
      <c r="V28" s="13"/>
      <c r="W28" s="14"/>
      <c r="X28" s="12"/>
      <c r="Y28" s="13"/>
      <c r="Z28" s="14"/>
      <c r="AA28" s="12">
        <f t="shared" si="15"/>
        <v>2</v>
      </c>
      <c r="AB28" s="13">
        <f t="shared" si="16"/>
        <v>0</v>
      </c>
      <c r="AC28" s="46">
        <f t="shared" si="17"/>
        <v>2</v>
      </c>
    </row>
    <row r="29" spans="1:29" ht="12.6" customHeight="1" x14ac:dyDescent="0.2">
      <c r="A29" s="547" t="s">
        <v>20</v>
      </c>
      <c r="B29" s="3" t="s">
        <v>2</v>
      </c>
      <c r="C29" s="12"/>
      <c r="D29" s="13"/>
      <c r="E29" s="14"/>
      <c r="F29" s="12"/>
      <c r="G29" s="13">
        <v>1</v>
      </c>
      <c r="H29" s="14">
        <v>1</v>
      </c>
      <c r="I29" s="12"/>
      <c r="J29" s="13"/>
      <c r="K29" s="14"/>
      <c r="L29" s="12"/>
      <c r="M29" s="13"/>
      <c r="N29" s="14"/>
      <c r="O29" s="12"/>
      <c r="P29" s="13"/>
      <c r="Q29" s="46"/>
      <c r="R29" s="12"/>
      <c r="S29" s="13"/>
      <c r="T29" s="46"/>
      <c r="U29" s="12"/>
      <c r="V29" s="13"/>
      <c r="W29" s="14"/>
      <c r="X29" s="12"/>
      <c r="Y29" s="13"/>
      <c r="Z29" s="14"/>
      <c r="AA29" s="12">
        <f t="shared" si="13"/>
        <v>0</v>
      </c>
      <c r="AB29" s="13">
        <f t="shared" si="13"/>
        <v>1</v>
      </c>
      <c r="AC29" s="46">
        <f t="shared" si="14"/>
        <v>1</v>
      </c>
    </row>
    <row r="30" spans="1:29" ht="12.6" customHeight="1" x14ac:dyDescent="0.2">
      <c r="A30" s="547" t="s">
        <v>165</v>
      </c>
      <c r="B30" s="3" t="s">
        <v>2</v>
      </c>
      <c r="C30" s="12"/>
      <c r="D30" s="13">
        <v>1</v>
      </c>
      <c r="E30" s="14">
        <v>1</v>
      </c>
      <c r="F30" s="12"/>
      <c r="G30" s="13"/>
      <c r="H30" s="14"/>
      <c r="I30" s="12"/>
      <c r="J30" s="13"/>
      <c r="K30" s="14"/>
      <c r="L30" s="12">
        <v>1</v>
      </c>
      <c r="M30" s="13"/>
      <c r="N30" s="14">
        <v>1</v>
      </c>
      <c r="O30" s="12"/>
      <c r="P30" s="13"/>
      <c r="Q30" s="46"/>
      <c r="R30" s="12"/>
      <c r="S30" s="13"/>
      <c r="T30" s="46"/>
      <c r="U30" s="12"/>
      <c r="V30" s="13"/>
      <c r="W30" s="14"/>
      <c r="X30" s="12"/>
      <c r="Y30" s="13"/>
      <c r="Z30" s="14"/>
      <c r="AA30" s="12">
        <f t="shared" si="13"/>
        <v>1</v>
      </c>
      <c r="AB30" s="13">
        <f t="shared" si="13"/>
        <v>1</v>
      </c>
      <c r="AC30" s="46">
        <f t="shared" si="14"/>
        <v>2</v>
      </c>
    </row>
    <row r="31" spans="1:29" ht="12.6" hidden="1" customHeight="1" x14ac:dyDescent="0.2">
      <c r="A31" s="547" t="s">
        <v>149</v>
      </c>
      <c r="B31" s="3" t="s">
        <v>2</v>
      </c>
      <c r="C31" s="12"/>
      <c r="D31" s="13"/>
      <c r="E31" s="14"/>
      <c r="F31" s="12"/>
      <c r="G31" s="13"/>
      <c r="H31" s="14"/>
      <c r="I31" s="12"/>
      <c r="J31" s="13"/>
      <c r="K31" s="14"/>
      <c r="L31" s="12"/>
      <c r="M31" s="13"/>
      <c r="N31" s="14"/>
      <c r="O31" s="12"/>
      <c r="P31" s="13"/>
      <c r="Q31" s="46"/>
      <c r="R31" s="12"/>
      <c r="S31" s="13"/>
      <c r="T31" s="46"/>
      <c r="U31" s="12"/>
      <c r="V31" s="13"/>
      <c r="W31" s="14"/>
      <c r="X31" s="12"/>
      <c r="Y31" s="13"/>
      <c r="Z31" s="14"/>
      <c r="AA31" s="12">
        <f t="shared" si="13"/>
        <v>0</v>
      </c>
      <c r="AB31" s="13">
        <f t="shared" si="13"/>
        <v>0</v>
      </c>
      <c r="AC31" s="46">
        <f t="shared" si="14"/>
        <v>0</v>
      </c>
    </row>
    <row r="32" spans="1:29" ht="12.6" customHeight="1" x14ac:dyDescent="0.2">
      <c r="A32" s="547" t="s">
        <v>21</v>
      </c>
      <c r="B32" s="3" t="s">
        <v>2</v>
      </c>
      <c r="C32" s="12"/>
      <c r="D32" s="13">
        <v>2</v>
      </c>
      <c r="E32" s="14">
        <v>2</v>
      </c>
      <c r="F32" s="12"/>
      <c r="G32" s="13"/>
      <c r="H32" s="14"/>
      <c r="I32" s="12"/>
      <c r="J32" s="13"/>
      <c r="K32" s="14"/>
      <c r="L32" s="12"/>
      <c r="M32" s="13"/>
      <c r="N32" s="14"/>
      <c r="O32" s="12"/>
      <c r="P32" s="13"/>
      <c r="Q32" s="46"/>
      <c r="R32" s="12"/>
      <c r="S32" s="13"/>
      <c r="T32" s="46"/>
      <c r="U32" s="12"/>
      <c r="V32" s="13"/>
      <c r="W32" s="14"/>
      <c r="X32" s="12"/>
      <c r="Y32" s="13"/>
      <c r="Z32" s="14"/>
      <c r="AA32" s="12">
        <f t="shared" si="13"/>
        <v>0</v>
      </c>
      <c r="AB32" s="13">
        <f t="shared" si="13"/>
        <v>2</v>
      </c>
      <c r="AC32" s="46">
        <f t="shared" si="14"/>
        <v>2</v>
      </c>
    </row>
    <row r="33" spans="1:29" ht="12.6" hidden="1" customHeight="1" x14ac:dyDescent="0.2">
      <c r="A33" s="547" t="s">
        <v>167</v>
      </c>
      <c r="B33" s="3" t="s">
        <v>85</v>
      </c>
      <c r="C33" s="12"/>
      <c r="D33" s="13"/>
      <c r="E33" s="14"/>
      <c r="F33" s="12"/>
      <c r="G33" s="13"/>
      <c r="H33" s="14"/>
      <c r="I33" s="12"/>
      <c r="J33" s="13"/>
      <c r="K33" s="14"/>
      <c r="L33" s="12"/>
      <c r="M33" s="13"/>
      <c r="N33" s="14"/>
      <c r="O33" s="12"/>
      <c r="P33" s="13"/>
      <c r="Q33" s="46"/>
      <c r="R33" s="12"/>
      <c r="S33" s="13"/>
      <c r="T33" s="46"/>
      <c r="U33" s="12"/>
      <c r="V33" s="13"/>
      <c r="W33" s="14"/>
      <c r="X33" s="12"/>
      <c r="Y33" s="13"/>
      <c r="Z33" s="14"/>
      <c r="AA33" s="12">
        <f t="shared" si="13"/>
        <v>0</v>
      </c>
      <c r="AB33" s="13">
        <f t="shared" si="13"/>
        <v>0</v>
      </c>
      <c r="AC33" s="46">
        <f t="shared" si="14"/>
        <v>0</v>
      </c>
    </row>
    <row r="34" spans="1:29" ht="12.6" customHeight="1" x14ac:dyDescent="0.2">
      <c r="A34" s="547" t="s">
        <v>22</v>
      </c>
      <c r="B34" s="3" t="s">
        <v>2</v>
      </c>
      <c r="C34" s="12"/>
      <c r="D34" s="13">
        <v>3</v>
      </c>
      <c r="E34" s="14">
        <v>3</v>
      </c>
      <c r="F34" s="12"/>
      <c r="G34" s="13"/>
      <c r="H34" s="14"/>
      <c r="I34" s="12"/>
      <c r="J34" s="13"/>
      <c r="K34" s="14"/>
      <c r="L34" s="12"/>
      <c r="M34" s="13"/>
      <c r="N34" s="14"/>
      <c r="O34" s="12"/>
      <c r="P34" s="13"/>
      <c r="Q34" s="46"/>
      <c r="R34" s="12"/>
      <c r="S34" s="13"/>
      <c r="T34" s="46"/>
      <c r="U34" s="12"/>
      <c r="V34" s="13"/>
      <c r="W34" s="14"/>
      <c r="X34" s="12"/>
      <c r="Y34" s="13"/>
      <c r="Z34" s="14"/>
      <c r="AA34" s="12">
        <f t="shared" si="13"/>
        <v>0</v>
      </c>
      <c r="AB34" s="13">
        <f t="shared" si="13"/>
        <v>3</v>
      </c>
      <c r="AC34" s="46">
        <f t="shared" si="14"/>
        <v>3</v>
      </c>
    </row>
    <row r="35" spans="1:29" ht="12.6" customHeight="1" x14ac:dyDescent="0.2">
      <c r="A35" s="551" t="s">
        <v>350</v>
      </c>
      <c r="B35" s="3" t="s">
        <v>2</v>
      </c>
      <c r="C35" s="12"/>
      <c r="D35" s="13"/>
      <c r="E35" s="14"/>
      <c r="F35" s="12"/>
      <c r="G35" s="13"/>
      <c r="H35" s="14"/>
      <c r="I35" s="12"/>
      <c r="J35" s="13"/>
      <c r="K35" s="14"/>
      <c r="L35" s="12"/>
      <c r="M35" s="13"/>
      <c r="N35" s="14"/>
      <c r="O35" s="12"/>
      <c r="P35" s="13">
        <v>1</v>
      </c>
      <c r="Q35" s="46">
        <v>1</v>
      </c>
      <c r="R35" s="12"/>
      <c r="S35" s="13"/>
      <c r="T35" s="46"/>
      <c r="U35" s="12"/>
      <c r="V35" s="13"/>
      <c r="W35" s="14"/>
      <c r="X35" s="12"/>
      <c r="Y35" s="13"/>
      <c r="Z35" s="14"/>
      <c r="AA35" s="12">
        <f t="shared" ref="AA35" si="18">SUM(C35,F35,I35,L35,O35,R35,U35,X35)</f>
        <v>0</v>
      </c>
      <c r="AB35" s="13">
        <f t="shared" ref="AB35" si="19">SUM(D35,G35,J35,M35,P35,S35,V35,Y35)</f>
        <v>1</v>
      </c>
      <c r="AC35" s="46">
        <f t="shared" ref="AC35" si="20">SUM(AA35:AB35)</f>
        <v>1</v>
      </c>
    </row>
    <row r="36" spans="1:29" s="4" customFormat="1" ht="12.6" customHeight="1" x14ac:dyDescent="0.2">
      <c r="A36" s="66" t="s">
        <v>94</v>
      </c>
      <c r="B36" s="9"/>
      <c r="C36" s="15">
        <f>SUM(C24:C35)</f>
        <v>4</v>
      </c>
      <c r="D36" s="16">
        <f t="shared" ref="D36:Z36" si="21">SUM(D24:D35)</f>
        <v>10</v>
      </c>
      <c r="E36" s="17">
        <f t="shared" si="21"/>
        <v>14</v>
      </c>
      <c r="F36" s="15">
        <f t="shared" si="21"/>
        <v>2</v>
      </c>
      <c r="G36" s="16">
        <f t="shared" si="21"/>
        <v>1</v>
      </c>
      <c r="H36" s="17">
        <f t="shared" si="21"/>
        <v>3</v>
      </c>
      <c r="I36" s="15">
        <f t="shared" si="21"/>
        <v>0</v>
      </c>
      <c r="J36" s="16">
        <f t="shared" si="21"/>
        <v>0</v>
      </c>
      <c r="K36" s="17">
        <f t="shared" si="21"/>
        <v>0</v>
      </c>
      <c r="L36" s="15">
        <f t="shared" si="21"/>
        <v>1</v>
      </c>
      <c r="M36" s="16">
        <f t="shared" si="21"/>
        <v>0</v>
      </c>
      <c r="N36" s="17">
        <f t="shared" si="21"/>
        <v>1</v>
      </c>
      <c r="O36" s="15">
        <f t="shared" si="21"/>
        <v>0</v>
      </c>
      <c r="P36" s="16">
        <f t="shared" si="21"/>
        <v>1</v>
      </c>
      <c r="Q36" s="47">
        <f t="shared" si="21"/>
        <v>1</v>
      </c>
      <c r="R36" s="15">
        <f t="shared" si="21"/>
        <v>0</v>
      </c>
      <c r="S36" s="16">
        <f t="shared" si="21"/>
        <v>0</v>
      </c>
      <c r="T36" s="47">
        <f t="shared" si="21"/>
        <v>0</v>
      </c>
      <c r="U36" s="15">
        <f t="shared" si="21"/>
        <v>0</v>
      </c>
      <c r="V36" s="16">
        <f t="shared" si="21"/>
        <v>1</v>
      </c>
      <c r="W36" s="17">
        <f t="shared" si="21"/>
        <v>1</v>
      </c>
      <c r="X36" s="15">
        <f t="shared" si="21"/>
        <v>1</v>
      </c>
      <c r="Y36" s="16">
        <f t="shared" si="21"/>
        <v>1</v>
      </c>
      <c r="Z36" s="17">
        <f t="shared" si="21"/>
        <v>2</v>
      </c>
      <c r="AA36" s="15">
        <f t="shared" ref="AA36" si="22">SUM(AA24:AA35)</f>
        <v>8</v>
      </c>
      <c r="AB36" s="16">
        <f t="shared" ref="AB36" si="23">SUM(AB24:AB35)</f>
        <v>14</v>
      </c>
      <c r="AC36" s="47">
        <f t="shared" ref="AC36" si="24">SUM(AC24:AC35)</f>
        <v>22</v>
      </c>
    </row>
    <row r="37" spans="1:29" ht="12.6" customHeight="1" x14ac:dyDescent="0.2">
      <c r="A37" s="547" t="s">
        <v>23</v>
      </c>
      <c r="B37" s="3" t="s">
        <v>2</v>
      </c>
      <c r="C37" s="12"/>
      <c r="D37" s="13">
        <v>2</v>
      </c>
      <c r="E37" s="14">
        <v>2</v>
      </c>
      <c r="F37" s="12"/>
      <c r="G37" s="13"/>
      <c r="H37" s="14"/>
      <c r="I37" s="12"/>
      <c r="J37" s="13"/>
      <c r="K37" s="14"/>
      <c r="L37" s="12"/>
      <c r="M37" s="13"/>
      <c r="N37" s="14"/>
      <c r="O37" s="12"/>
      <c r="P37" s="13"/>
      <c r="Q37" s="46"/>
      <c r="R37" s="12"/>
      <c r="S37" s="13"/>
      <c r="T37" s="46"/>
      <c r="U37" s="12"/>
      <c r="V37" s="13"/>
      <c r="W37" s="14"/>
      <c r="X37" s="12"/>
      <c r="Y37" s="13">
        <v>1</v>
      </c>
      <c r="Z37" s="14">
        <v>1</v>
      </c>
      <c r="AA37" s="12">
        <f t="shared" ref="AA37:AB38" si="25">SUM(C37,F37,I37,L37,O37,R37,U37,X37)</f>
        <v>0</v>
      </c>
      <c r="AB37" s="13">
        <f t="shared" si="25"/>
        <v>3</v>
      </c>
      <c r="AC37" s="46">
        <f t="shared" ref="AC37:AC38" si="26">SUM(AA37:AB37)</f>
        <v>3</v>
      </c>
    </row>
    <row r="38" spans="1:29" ht="12.6" customHeight="1" x14ac:dyDescent="0.2">
      <c r="A38" s="547" t="s">
        <v>24</v>
      </c>
      <c r="B38" s="3" t="s">
        <v>86</v>
      </c>
      <c r="C38" s="12">
        <v>1</v>
      </c>
      <c r="D38" s="13">
        <v>1</v>
      </c>
      <c r="E38" s="14">
        <v>2</v>
      </c>
      <c r="F38" s="12">
        <v>1</v>
      </c>
      <c r="G38" s="13"/>
      <c r="H38" s="14">
        <v>1</v>
      </c>
      <c r="I38" s="12"/>
      <c r="J38" s="13"/>
      <c r="K38" s="14"/>
      <c r="L38" s="12"/>
      <c r="M38" s="13">
        <v>1</v>
      </c>
      <c r="N38" s="14">
        <v>1</v>
      </c>
      <c r="O38" s="12"/>
      <c r="P38" s="13"/>
      <c r="Q38" s="46"/>
      <c r="R38" s="12"/>
      <c r="S38" s="13"/>
      <c r="T38" s="46"/>
      <c r="U38" s="12">
        <v>4</v>
      </c>
      <c r="V38" s="13">
        <v>4</v>
      </c>
      <c r="W38" s="14">
        <v>8</v>
      </c>
      <c r="X38" s="12">
        <v>1</v>
      </c>
      <c r="Y38" s="13"/>
      <c r="Z38" s="14">
        <v>1</v>
      </c>
      <c r="AA38" s="12">
        <f t="shared" si="25"/>
        <v>7</v>
      </c>
      <c r="AB38" s="13">
        <f t="shared" si="25"/>
        <v>6</v>
      </c>
      <c r="AC38" s="46">
        <f t="shared" si="26"/>
        <v>13</v>
      </c>
    </row>
    <row r="39" spans="1:29" s="4" customFormat="1" ht="12.6" customHeight="1" x14ac:dyDescent="0.2">
      <c r="A39" s="66" t="s">
        <v>95</v>
      </c>
      <c r="B39" s="9"/>
      <c r="C39" s="15">
        <f>SUM(C37:C38)</f>
        <v>1</v>
      </c>
      <c r="D39" s="16">
        <f t="shared" ref="D39:Z39" si="27">SUM(D37:D38)</f>
        <v>3</v>
      </c>
      <c r="E39" s="17">
        <f t="shared" si="27"/>
        <v>4</v>
      </c>
      <c r="F39" s="15">
        <f t="shared" si="27"/>
        <v>1</v>
      </c>
      <c r="G39" s="16">
        <f t="shared" si="27"/>
        <v>0</v>
      </c>
      <c r="H39" s="17">
        <f t="shared" si="27"/>
        <v>1</v>
      </c>
      <c r="I39" s="15">
        <f t="shared" si="27"/>
        <v>0</v>
      </c>
      <c r="J39" s="16">
        <f t="shared" si="27"/>
        <v>0</v>
      </c>
      <c r="K39" s="17">
        <f t="shared" si="27"/>
        <v>0</v>
      </c>
      <c r="L39" s="15">
        <f t="shared" si="27"/>
        <v>0</v>
      </c>
      <c r="M39" s="16">
        <f t="shared" si="27"/>
        <v>1</v>
      </c>
      <c r="N39" s="17">
        <f t="shared" si="27"/>
        <v>1</v>
      </c>
      <c r="O39" s="15">
        <f t="shared" si="27"/>
        <v>0</v>
      </c>
      <c r="P39" s="16">
        <f t="shared" si="27"/>
        <v>0</v>
      </c>
      <c r="Q39" s="47">
        <f t="shared" si="27"/>
        <v>0</v>
      </c>
      <c r="R39" s="15">
        <f t="shared" si="27"/>
        <v>0</v>
      </c>
      <c r="S39" s="16">
        <f t="shared" si="27"/>
        <v>0</v>
      </c>
      <c r="T39" s="47">
        <f t="shared" si="27"/>
        <v>0</v>
      </c>
      <c r="U39" s="15">
        <f t="shared" si="27"/>
        <v>4</v>
      </c>
      <c r="V39" s="16">
        <f t="shared" si="27"/>
        <v>4</v>
      </c>
      <c r="W39" s="17">
        <f t="shared" si="27"/>
        <v>8</v>
      </c>
      <c r="X39" s="15">
        <f t="shared" si="27"/>
        <v>1</v>
      </c>
      <c r="Y39" s="16">
        <f t="shared" si="27"/>
        <v>1</v>
      </c>
      <c r="Z39" s="17">
        <f t="shared" si="27"/>
        <v>2</v>
      </c>
      <c r="AA39" s="15">
        <f>SUM(AA37:AA38)</f>
        <v>7</v>
      </c>
      <c r="AB39" s="16">
        <f t="shared" ref="AB39:AC39" si="28">SUM(AB37:AB38)</f>
        <v>9</v>
      </c>
      <c r="AC39" s="47">
        <f t="shared" si="28"/>
        <v>16</v>
      </c>
    </row>
    <row r="40" spans="1:29" ht="12.6" customHeight="1" x14ac:dyDescent="0.2">
      <c r="A40" s="547" t="s">
        <v>25</v>
      </c>
      <c r="B40" s="3" t="s">
        <v>2</v>
      </c>
      <c r="C40" s="12">
        <v>29</v>
      </c>
      <c r="D40" s="13">
        <v>14</v>
      </c>
      <c r="E40" s="14">
        <v>43</v>
      </c>
      <c r="F40" s="12">
        <v>10</v>
      </c>
      <c r="G40" s="13">
        <v>4</v>
      </c>
      <c r="H40" s="14">
        <v>14</v>
      </c>
      <c r="I40" s="12"/>
      <c r="J40" s="13"/>
      <c r="K40" s="14"/>
      <c r="L40" s="12"/>
      <c r="M40" s="13">
        <v>1</v>
      </c>
      <c r="N40" s="14">
        <v>1</v>
      </c>
      <c r="O40" s="12">
        <v>4</v>
      </c>
      <c r="P40" s="13"/>
      <c r="Q40" s="46">
        <v>4</v>
      </c>
      <c r="R40" s="12"/>
      <c r="S40" s="13"/>
      <c r="T40" s="46"/>
      <c r="U40" s="12">
        <v>2</v>
      </c>
      <c r="V40" s="13"/>
      <c r="W40" s="14">
        <v>2</v>
      </c>
      <c r="X40" s="12">
        <v>1</v>
      </c>
      <c r="Y40" s="13">
        <v>1</v>
      </c>
      <c r="Z40" s="14">
        <v>2</v>
      </c>
      <c r="AA40" s="12">
        <f t="shared" ref="AA40:AB50" si="29">SUM(C40,F40,I40,L40,O40,R40,U40,X40)</f>
        <v>46</v>
      </c>
      <c r="AB40" s="13">
        <f t="shared" si="29"/>
        <v>20</v>
      </c>
      <c r="AC40" s="46">
        <f t="shared" ref="AC40:AC50" si="30">SUM(AA40:AB40)</f>
        <v>66</v>
      </c>
    </row>
    <row r="41" spans="1:29" ht="12.6" hidden="1" customHeight="1" x14ac:dyDescent="0.2">
      <c r="A41" s="547" t="s">
        <v>169</v>
      </c>
      <c r="B41" s="3" t="s">
        <v>87</v>
      </c>
      <c r="C41" s="12"/>
      <c r="D41" s="13"/>
      <c r="E41" s="14"/>
      <c r="F41" s="12"/>
      <c r="G41" s="13"/>
      <c r="H41" s="14"/>
      <c r="I41" s="12"/>
      <c r="J41" s="13"/>
      <c r="K41" s="14"/>
      <c r="L41" s="12"/>
      <c r="M41" s="13"/>
      <c r="N41" s="14"/>
      <c r="O41" s="12"/>
      <c r="P41" s="13"/>
      <c r="Q41" s="46"/>
      <c r="R41" s="12"/>
      <c r="S41" s="13"/>
      <c r="T41" s="46"/>
      <c r="U41" s="12"/>
      <c r="V41" s="13"/>
      <c r="W41" s="14"/>
      <c r="X41" s="12"/>
      <c r="Y41" s="13"/>
      <c r="Z41" s="14"/>
      <c r="AA41" s="12">
        <f t="shared" si="29"/>
        <v>0</v>
      </c>
      <c r="AB41" s="13">
        <f t="shared" si="29"/>
        <v>0</v>
      </c>
      <c r="AC41" s="46">
        <f t="shared" si="30"/>
        <v>0</v>
      </c>
    </row>
    <row r="42" spans="1:29" ht="12.6" hidden="1" customHeight="1" x14ac:dyDescent="0.2">
      <c r="A42" s="547" t="s">
        <v>170</v>
      </c>
      <c r="B42" s="3" t="s">
        <v>87</v>
      </c>
      <c r="C42" s="12"/>
      <c r="D42" s="13"/>
      <c r="E42" s="14"/>
      <c r="F42" s="12"/>
      <c r="G42" s="13"/>
      <c r="H42" s="14"/>
      <c r="I42" s="12"/>
      <c r="J42" s="13"/>
      <c r="K42" s="14"/>
      <c r="L42" s="12"/>
      <c r="M42" s="13"/>
      <c r="N42" s="14"/>
      <c r="O42" s="12"/>
      <c r="P42" s="13"/>
      <c r="Q42" s="46"/>
      <c r="R42" s="12"/>
      <c r="S42" s="13"/>
      <c r="T42" s="46"/>
      <c r="U42" s="12"/>
      <c r="V42" s="13"/>
      <c r="W42" s="14"/>
      <c r="X42" s="12"/>
      <c r="Y42" s="13"/>
      <c r="Z42" s="14"/>
      <c r="AA42" s="12">
        <f t="shared" si="29"/>
        <v>0</v>
      </c>
      <c r="AB42" s="13">
        <f t="shared" si="29"/>
        <v>0</v>
      </c>
      <c r="AC42" s="46">
        <f t="shared" si="30"/>
        <v>0</v>
      </c>
    </row>
    <row r="43" spans="1:29" ht="12.6" customHeight="1" x14ac:dyDescent="0.2">
      <c r="A43" s="551" t="s">
        <v>159</v>
      </c>
      <c r="B43" s="3" t="s">
        <v>87</v>
      </c>
      <c r="C43" s="12"/>
      <c r="D43" s="13">
        <v>1</v>
      </c>
      <c r="E43" s="14">
        <v>1</v>
      </c>
      <c r="F43" s="12"/>
      <c r="G43" s="13"/>
      <c r="H43" s="14"/>
      <c r="I43" s="12"/>
      <c r="J43" s="13"/>
      <c r="K43" s="14"/>
      <c r="L43" s="12"/>
      <c r="M43" s="13"/>
      <c r="N43" s="14"/>
      <c r="O43" s="12"/>
      <c r="P43" s="13"/>
      <c r="Q43" s="46"/>
      <c r="R43" s="12"/>
      <c r="S43" s="13"/>
      <c r="T43" s="46"/>
      <c r="U43" s="12"/>
      <c r="V43" s="13"/>
      <c r="W43" s="14"/>
      <c r="X43" s="12"/>
      <c r="Y43" s="13"/>
      <c r="Z43" s="14"/>
      <c r="AA43" s="12">
        <f t="shared" si="29"/>
        <v>0</v>
      </c>
      <c r="AB43" s="13">
        <f t="shared" si="29"/>
        <v>1</v>
      </c>
      <c r="AC43" s="46">
        <f t="shared" si="30"/>
        <v>1</v>
      </c>
    </row>
    <row r="44" spans="1:29" s="5" customFormat="1" ht="12.6" customHeight="1" x14ac:dyDescent="0.2">
      <c r="A44" s="66" t="s">
        <v>351</v>
      </c>
      <c r="B44" s="118"/>
      <c r="C44" s="119">
        <f>SUM(C40:C43)</f>
        <v>29</v>
      </c>
      <c r="D44" s="120">
        <f t="shared" ref="D44:AC44" si="31">SUM(D40:D43)</f>
        <v>15</v>
      </c>
      <c r="E44" s="121">
        <f t="shared" si="31"/>
        <v>44</v>
      </c>
      <c r="F44" s="119">
        <f t="shared" si="31"/>
        <v>10</v>
      </c>
      <c r="G44" s="120">
        <f t="shared" si="31"/>
        <v>4</v>
      </c>
      <c r="H44" s="121">
        <f t="shared" si="31"/>
        <v>14</v>
      </c>
      <c r="I44" s="119">
        <f t="shared" si="31"/>
        <v>0</v>
      </c>
      <c r="J44" s="120">
        <f t="shared" si="31"/>
        <v>0</v>
      </c>
      <c r="K44" s="121">
        <f t="shared" si="31"/>
        <v>0</v>
      </c>
      <c r="L44" s="119">
        <f t="shared" si="31"/>
        <v>0</v>
      </c>
      <c r="M44" s="120">
        <f t="shared" si="31"/>
        <v>1</v>
      </c>
      <c r="N44" s="121">
        <f t="shared" si="31"/>
        <v>1</v>
      </c>
      <c r="O44" s="119">
        <f t="shared" si="31"/>
        <v>4</v>
      </c>
      <c r="P44" s="120">
        <f t="shared" si="31"/>
        <v>0</v>
      </c>
      <c r="Q44" s="122">
        <f t="shared" si="31"/>
        <v>4</v>
      </c>
      <c r="R44" s="119">
        <f t="shared" si="31"/>
        <v>0</v>
      </c>
      <c r="S44" s="120">
        <f t="shared" si="31"/>
        <v>0</v>
      </c>
      <c r="T44" s="122">
        <f t="shared" si="31"/>
        <v>0</v>
      </c>
      <c r="U44" s="119">
        <f t="shared" si="31"/>
        <v>2</v>
      </c>
      <c r="V44" s="120">
        <f t="shared" si="31"/>
        <v>0</v>
      </c>
      <c r="W44" s="121">
        <f t="shared" si="31"/>
        <v>2</v>
      </c>
      <c r="X44" s="119">
        <f t="shared" si="31"/>
        <v>1</v>
      </c>
      <c r="Y44" s="120">
        <f t="shared" si="31"/>
        <v>1</v>
      </c>
      <c r="Z44" s="121">
        <f t="shared" si="31"/>
        <v>2</v>
      </c>
      <c r="AA44" s="119">
        <f t="shared" si="31"/>
        <v>46</v>
      </c>
      <c r="AB44" s="120">
        <f t="shared" si="31"/>
        <v>21</v>
      </c>
      <c r="AC44" s="122">
        <f t="shared" si="31"/>
        <v>67</v>
      </c>
    </row>
    <row r="45" spans="1:29" ht="12.6" customHeight="1" x14ac:dyDescent="0.2">
      <c r="A45" s="547" t="s">
        <v>125</v>
      </c>
      <c r="B45" s="3" t="s">
        <v>126</v>
      </c>
      <c r="C45" s="12">
        <v>20</v>
      </c>
      <c r="D45" s="13">
        <v>22</v>
      </c>
      <c r="E45" s="14">
        <v>42</v>
      </c>
      <c r="F45" s="12">
        <v>1</v>
      </c>
      <c r="G45" s="13">
        <v>2</v>
      </c>
      <c r="H45" s="14">
        <v>3</v>
      </c>
      <c r="I45" s="12">
        <v>1</v>
      </c>
      <c r="J45" s="13"/>
      <c r="K45" s="14">
        <v>1</v>
      </c>
      <c r="L45" s="12">
        <v>2</v>
      </c>
      <c r="M45" s="13"/>
      <c r="N45" s="14">
        <v>2</v>
      </c>
      <c r="O45" s="12"/>
      <c r="P45" s="13">
        <v>1</v>
      </c>
      <c r="Q45" s="46">
        <v>1</v>
      </c>
      <c r="R45" s="12"/>
      <c r="S45" s="13"/>
      <c r="T45" s="46"/>
      <c r="U45" s="12">
        <v>3</v>
      </c>
      <c r="V45" s="13">
        <v>1</v>
      </c>
      <c r="W45" s="14">
        <v>4</v>
      </c>
      <c r="X45" s="12">
        <v>1</v>
      </c>
      <c r="Y45" s="13">
        <v>1</v>
      </c>
      <c r="Z45" s="14">
        <v>2</v>
      </c>
      <c r="AA45" s="12">
        <f t="shared" si="29"/>
        <v>28</v>
      </c>
      <c r="AB45" s="13">
        <f t="shared" si="29"/>
        <v>27</v>
      </c>
      <c r="AC45" s="46">
        <f t="shared" si="30"/>
        <v>55</v>
      </c>
    </row>
    <row r="46" spans="1:29" ht="12.6" hidden="1" customHeight="1" x14ac:dyDescent="0.2">
      <c r="A46" s="547"/>
      <c r="B46" s="3" t="s">
        <v>2</v>
      </c>
      <c r="C46" s="12"/>
      <c r="D46" s="13"/>
      <c r="E46" s="14"/>
      <c r="F46" s="12"/>
      <c r="G46" s="13"/>
      <c r="H46" s="14"/>
      <c r="I46" s="12"/>
      <c r="J46" s="13"/>
      <c r="K46" s="14"/>
      <c r="L46" s="12"/>
      <c r="M46" s="13"/>
      <c r="N46" s="14"/>
      <c r="O46" s="12"/>
      <c r="P46" s="13"/>
      <c r="Q46" s="46"/>
      <c r="R46" s="12"/>
      <c r="S46" s="13"/>
      <c r="T46" s="46"/>
      <c r="U46" s="12"/>
      <c r="V46" s="13"/>
      <c r="W46" s="14"/>
      <c r="X46" s="12"/>
      <c r="Y46" s="13"/>
      <c r="Z46" s="14"/>
      <c r="AA46" s="12">
        <f t="shared" si="29"/>
        <v>0</v>
      </c>
      <c r="AB46" s="13">
        <f t="shared" si="29"/>
        <v>0</v>
      </c>
      <c r="AC46" s="46">
        <f t="shared" si="30"/>
        <v>0</v>
      </c>
    </row>
    <row r="47" spans="1:29" ht="12.6" customHeight="1" x14ac:dyDescent="0.2">
      <c r="A47" s="66" t="s">
        <v>127</v>
      </c>
      <c r="B47" s="9"/>
      <c r="C47" s="15">
        <f>SUM(C45:C46)</f>
        <v>20</v>
      </c>
      <c r="D47" s="16">
        <f t="shared" ref="D47:Z47" si="32">SUM(D45:D46)</f>
        <v>22</v>
      </c>
      <c r="E47" s="17">
        <f t="shared" si="32"/>
        <v>42</v>
      </c>
      <c r="F47" s="15">
        <f t="shared" si="32"/>
        <v>1</v>
      </c>
      <c r="G47" s="16">
        <f t="shared" si="32"/>
        <v>2</v>
      </c>
      <c r="H47" s="17">
        <f t="shared" si="32"/>
        <v>3</v>
      </c>
      <c r="I47" s="15">
        <f t="shared" si="32"/>
        <v>1</v>
      </c>
      <c r="J47" s="16">
        <f t="shared" si="32"/>
        <v>0</v>
      </c>
      <c r="K47" s="17">
        <f t="shared" si="32"/>
        <v>1</v>
      </c>
      <c r="L47" s="15">
        <f t="shared" si="32"/>
        <v>2</v>
      </c>
      <c r="M47" s="16">
        <f t="shared" si="32"/>
        <v>0</v>
      </c>
      <c r="N47" s="17">
        <f t="shared" si="32"/>
        <v>2</v>
      </c>
      <c r="O47" s="15">
        <f t="shared" si="32"/>
        <v>0</v>
      </c>
      <c r="P47" s="16">
        <f t="shared" si="32"/>
        <v>1</v>
      </c>
      <c r="Q47" s="47">
        <f t="shared" si="32"/>
        <v>1</v>
      </c>
      <c r="R47" s="15">
        <f t="shared" si="32"/>
        <v>0</v>
      </c>
      <c r="S47" s="16">
        <f t="shared" si="32"/>
        <v>0</v>
      </c>
      <c r="T47" s="47">
        <f t="shared" si="32"/>
        <v>0</v>
      </c>
      <c r="U47" s="15">
        <f t="shared" si="32"/>
        <v>3</v>
      </c>
      <c r="V47" s="16">
        <f t="shared" si="32"/>
        <v>1</v>
      </c>
      <c r="W47" s="17">
        <f t="shared" si="32"/>
        <v>4</v>
      </c>
      <c r="X47" s="15">
        <f t="shared" si="32"/>
        <v>1</v>
      </c>
      <c r="Y47" s="16">
        <f t="shared" si="32"/>
        <v>1</v>
      </c>
      <c r="Z47" s="17">
        <f t="shared" si="32"/>
        <v>2</v>
      </c>
      <c r="AA47" s="15">
        <f>SUM(AA45:AA46)</f>
        <v>28</v>
      </c>
      <c r="AB47" s="16">
        <f t="shared" ref="AB47:AC47" si="33">SUM(AB45:AB46)</f>
        <v>27</v>
      </c>
      <c r="AC47" s="47">
        <f t="shared" si="33"/>
        <v>55</v>
      </c>
    </row>
    <row r="48" spans="1:29" ht="12.6" customHeight="1" x14ac:dyDescent="0.2">
      <c r="A48" s="73" t="s">
        <v>26</v>
      </c>
      <c r="B48" s="74" t="s">
        <v>2</v>
      </c>
      <c r="C48" s="75">
        <v>8</v>
      </c>
      <c r="D48" s="76">
        <v>2</v>
      </c>
      <c r="E48" s="77">
        <v>10</v>
      </c>
      <c r="F48" s="75">
        <v>9</v>
      </c>
      <c r="G48" s="76"/>
      <c r="H48" s="77">
        <v>9</v>
      </c>
      <c r="I48" s="75">
        <v>1</v>
      </c>
      <c r="J48" s="76"/>
      <c r="K48" s="77">
        <v>1</v>
      </c>
      <c r="L48" s="75">
        <v>2</v>
      </c>
      <c r="M48" s="76"/>
      <c r="N48" s="77">
        <v>2</v>
      </c>
      <c r="O48" s="75">
        <v>1</v>
      </c>
      <c r="P48" s="76"/>
      <c r="Q48" s="78">
        <v>1</v>
      </c>
      <c r="R48" s="75"/>
      <c r="S48" s="76"/>
      <c r="T48" s="78"/>
      <c r="U48" s="75">
        <v>1</v>
      </c>
      <c r="V48" s="76"/>
      <c r="W48" s="77">
        <v>1</v>
      </c>
      <c r="X48" s="75"/>
      <c r="Y48" s="76"/>
      <c r="Z48" s="77"/>
      <c r="AA48" s="75">
        <f t="shared" si="29"/>
        <v>22</v>
      </c>
      <c r="AB48" s="76">
        <f t="shared" si="29"/>
        <v>2</v>
      </c>
      <c r="AC48" s="78">
        <f t="shared" si="30"/>
        <v>24</v>
      </c>
    </row>
    <row r="49" spans="1:29" ht="12.6" customHeight="1" x14ac:dyDescent="0.2">
      <c r="A49" s="73" t="s">
        <v>27</v>
      </c>
      <c r="B49" s="74" t="s">
        <v>90</v>
      </c>
      <c r="C49" s="75">
        <v>1</v>
      </c>
      <c r="D49" s="76">
        <v>1</v>
      </c>
      <c r="E49" s="77">
        <v>2</v>
      </c>
      <c r="F49" s="75"/>
      <c r="G49" s="76"/>
      <c r="H49" s="77"/>
      <c r="I49" s="75"/>
      <c r="J49" s="76"/>
      <c r="K49" s="77"/>
      <c r="L49" s="75"/>
      <c r="M49" s="76"/>
      <c r="N49" s="77"/>
      <c r="O49" s="75"/>
      <c r="P49" s="76"/>
      <c r="Q49" s="78"/>
      <c r="R49" s="75"/>
      <c r="S49" s="76"/>
      <c r="T49" s="78"/>
      <c r="U49" s="75"/>
      <c r="V49" s="76"/>
      <c r="W49" s="77"/>
      <c r="X49" s="75"/>
      <c r="Y49" s="76"/>
      <c r="Z49" s="77"/>
      <c r="AA49" s="75">
        <f t="shared" si="29"/>
        <v>1</v>
      </c>
      <c r="AB49" s="76">
        <f t="shared" si="29"/>
        <v>1</v>
      </c>
      <c r="AC49" s="78">
        <f t="shared" si="30"/>
        <v>2</v>
      </c>
    </row>
    <row r="50" spans="1:29" s="5" customFormat="1" ht="12.6" hidden="1" customHeight="1" x14ac:dyDescent="0.2">
      <c r="A50" s="547" t="s">
        <v>3</v>
      </c>
      <c r="B50" s="3" t="s">
        <v>90</v>
      </c>
      <c r="C50" s="12"/>
      <c r="D50" s="13"/>
      <c r="E50" s="14"/>
      <c r="F50" s="12"/>
      <c r="G50" s="13"/>
      <c r="H50" s="14"/>
      <c r="I50" s="12"/>
      <c r="J50" s="13"/>
      <c r="K50" s="14"/>
      <c r="L50" s="12"/>
      <c r="M50" s="13"/>
      <c r="N50" s="14"/>
      <c r="O50" s="12"/>
      <c r="P50" s="13"/>
      <c r="Q50" s="46"/>
      <c r="R50" s="12"/>
      <c r="S50" s="13"/>
      <c r="T50" s="46"/>
      <c r="U50" s="12"/>
      <c r="V50" s="13"/>
      <c r="W50" s="14"/>
      <c r="X50" s="12"/>
      <c r="Y50" s="13"/>
      <c r="Z50" s="14"/>
      <c r="AA50" s="12">
        <f t="shared" si="29"/>
        <v>0</v>
      </c>
      <c r="AB50" s="13">
        <f t="shared" si="29"/>
        <v>0</v>
      </c>
      <c r="AC50" s="46">
        <f t="shared" si="30"/>
        <v>0</v>
      </c>
    </row>
    <row r="51" spans="1:29" s="10" customFormat="1" ht="15" x14ac:dyDescent="0.25">
      <c r="A51" s="48" t="s">
        <v>96</v>
      </c>
      <c r="B51" s="18"/>
      <c r="C51" s="93">
        <f>SUM(C8,C11,C12,C13,C14,C15,C16,C23,C36,C39,C40,C47,C48,C49,C50,C43,C42,C41)</f>
        <v>130</v>
      </c>
      <c r="D51" s="106">
        <f t="shared" ref="D51:E51" si="34">SUM(D8,D11,D12,D13,D14,D15,D16,D23,D36,D39,D40,D47,D48,D49,D50,D43,D42,D41)</f>
        <v>106</v>
      </c>
      <c r="E51" s="107">
        <f t="shared" si="34"/>
        <v>236</v>
      </c>
      <c r="F51" s="19">
        <f t="shared" ref="F51:Z51" si="35">SUM(F8,F11,F12,F13,F14,F15,F16,F23,F36,F39,F40,F47,F48,F49,F50,F43,F42)</f>
        <v>29</v>
      </c>
      <c r="G51" s="20">
        <f t="shared" si="35"/>
        <v>10</v>
      </c>
      <c r="H51" s="21">
        <f t="shared" si="35"/>
        <v>39</v>
      </c>
      <c r="I51" s="19">
        <f t="shared" si="35"/>
        <v>2</v>
      </c>
      <c r="J51" s="20">
        <f t="shared" si="35"/>
        <v>0</v>
      </c>
      <c r="K51" s="21">
        <f t="shared" si="35"/>
        <v>2</v>
      </c>
      <c r="L51" s="19">
        <f t="shared" si="35"/>
        <v>14</v>
      </c>
      <c r="M51" s="20">
        <f t="shared" si="35"/>
        <v>8</v>
      </c>
      <c r="N51" s="21">
        <f t="shared" si="35"/>
        <v>22</v>
      </c>
      <c r="O51" s="19">
        <f t="shared" si="35"/>
        <v>8</v>
      </c>
      <c r="P51" s="20">
        <f t="shared" si="35"/>
        <v>4</v>
      </c>
      <c r="Q51" s="49">
        <f t="shared" si="35"/>
        <v>12</v>
      </c>
      <c r="R51" s="19">
        <f t="shared" si="35"/>
        <v>1</v>
      </c>
      <c r="S51" s="20">
        <f t="shared" si="35"/>
        <v>0</v>
      </c>
      <c r="T51" s="49">
        <f t="shared" si="35"/>
        <v>1</v>
      </c>
      <c r="U51" s="19">
        <f t="shared" si="35"/>
        <v>25</v>
      </c>
      <c r="V51" s="20">
        <f t="shared" si="35"/>
        <v>20</v>
      </c>
      <c r="W51" s="21">
        <f t="shared" si="35"/>
        <v>45</v>
      </c>
      <c r="X51" s="19">
        <f t="shared" si="35"/>
        <v>7</v>
      </c>
      <c r="Y51" s="20">
        <f t="shared" si="35"/>
        <v>5</v>
      </c>
      <c r="Z51" s="21">
        <f t="shared" si="35"/>
        <v>12</v>
      </c>
      <c r="AA51" s="535">
        <f>SUM(AA8,AA11,AA12,AA13,AA14,AA15,AA16,AA23,AA36,AA39,AA40,AA47,AA48,AA49,AA50,AA43,AA42,AA41)</f>
        <v>216</v>
      </c>
      <c r="AB51" s="106">
        <f t="shared" ref="AB51:AC51" si="36">SUM(AB8,AB11,AB12,AB13,AB14,AB15,AB16,AB23,AB36,AB39,AB40,AB47,AB48,AB49,AB50,AB43,AB42,AB41)</f>
        <v>153</v>
      </c>
      <c r="AC51" s="536">
        <f t="shared" si="36"/>
        <v>369</v>
      </c>
    </row>
    <row r="52" spans="1:29" ht="12.6" customHeight="1" x14ac:dyDescent="0.2">
      <c r="A52" s="548" t="s">
        <v>28</v>
      </c>
      <c r="B52" s="3" t="s">
        <v>2</v>
      </c>
      <c r="C52" s="12">
        <v>13</v>
      </c>
      <c r="D52" s="13">
        <v>14</v>
      </c>
      <c r="E52" s="14">
        <v>27</v>
      </c>
      <c r="F52" s="12">
        <v>1</v>
      </c>
      <c r="G52" s="13">
        <v>1</v>
      </c>
      <c r="H52" s="14">
        <v>2</v>
      </c>
      <c r="I52" s="12"/>
      <c r="J52" s="13"/>
      <c r="K52" s="14"/>
      <c r="L52" s="12">
        <v>2</v>
      </c>
      <c r="M52" s="13">
        <v>1</v>
      </c>
      <c r="N52" s="14">
        <v>3</v>
      </c>
      <c r="O52" s="12"/>
      <c r="P52" s="13"/>
      <c r="Q52" s="46"/>
      <c r="R52" s="12"/>
      <c r="S52" s="13"/>
      <c r="T52" s="46"/>
      <c r="U52" s="12">
        <v>5</v>
      </c>
      <c r="V52" s="13"/>
      <c r="W52" s="14">
        <v>5</v>
      </c>
      <c r="X52" s="12">
        <v>2</v>
      </c>
      <c r="Y52" s="13">
        <v>1</v>
      </c>
      <c r="Z52" s="14">
        <v>3</v>
      </c>
      <c r="AA52" s="12">
        <f t="shared" ref="AA52:AB68" si="37">SUM(C52,F52,I52,L52,O52,R52,U52,X52)</f>
        <v>23</v>
      </c>
      <c r="AB52" s="13">
        <f t="shared" si="37"/>
        <v>17</v>
      </c>
      <c r="AC52" s="46">
        <f t="shared" ref="AC52:AC68" si="38">SUM(AA52:AB52)</f>
        <v>40</v>
      </c>
    </row>
    <row r="53" spans="1:29" ht="12.6" hidden="1" customHeight="1" x14ac:dyDescent="0.2">
      <c r="A53" s="73" t="s">
        <v>29</v>
      </c>
      <c r="B53" s="74" t="s">
        <v>87</v>
      </c>
      <c r="C53" s="75"/>
      <c r="D53" s="76"/>
      <c r="E53" s="77"/>
      <c r="F53" s="75"/>
      <c r="G53" s="76"/>
      <c r="H53" s="77"/>
      <c r="I53" s="75"/>
      <c r="J53" s="76"/>
      <c r="K53" s="77"/>
      <c r="L53" s="75"/>
      <c r="M53" s="76"/>
      <c r="N53" s="77"/>
      <c r="O53" s="75"/>
      <c r="P53" s="76"/>
      <c r="Q53" s="78"/>
      <c r="R53" s="75"/>
      <c r="S53" s="76"/>
      <c r="T53" s="78"/>
      <c r="U53" s="75"/>
      <c r="V53" s="76"/>
      <c r="W53" s="77"/>
      <c r="X53" s="75"/>
      <c r="Y53" s="76"/>
      <c r="Z53" s="77"/>
      <c r="AA53" s="75">
        <f t="shared" si="37"/>
        <v>0</v>
      </c>
      <c r="AB53" s="76">
        <f t="shared" si="37"/>
        <v>0</v>
      </c>
      <c r="AC53" s="78">
        <f t="shared" si="38"/>
        <v>0</v>
      </c>
    </row>
    <row r="54" spans="1:29" ht="12.6" hidden="1" customHeight="1" x14ac:dyDescent="0.2">
      <c r="A54" s="549" t="s">
        <v>30</v>
      </c>
      <c r="B54" s="74" t="s">
        <v>87</v>
      </c>
      <c r="C54" s="75"/>
      <c r="D54" s="76"/>
      <c r="E54" s="77"/>
      <c r="F54" s="75"/>
      <c r="G54" s="76"/>
      <c r="H54" s="77"/>
      <c r="I54" s="75"/>
      <c r="J54" s="76"/>
      <c r="K54" s="77"/>
      <c r="L54" s="75"/>
      <c r="M54" s="76"/>
      <c r="N54" s="77"/>
      <c r="O54" s="75"/>
      <c r="P54" s="76"/>
      <c r="Q54" s="78"/>
      <c r="R54" s="75"/>
      <c r="S54" s="76"/>
      <c r="T54" s="78"/>
      <c r="U54" s="75"/>
      <c r="V54" s="76"/>
      <c r="W54" s="77"/>
      <c r="X54" s="75"/>
      <c r="Y54" s="76"/>
      <c r="Z54" s="77"/>
      <c r="AA54" s="75">
        <f t="shared" si="37"/>
        <v>0</v>
      </c>
      <c r="AB54" s="76">
        <f t="shared" si="37"/>
        <v>0</v>
      </c>
      <c r="AC54" s="78">
        <f t="shared" si="38"/>
        <v>0</v>
      </c>
    </row>
    <row r="55" spans="1:29" ht="12.6" customHeight="1" x14ac:dyDescent="0.2">
      <c r="A55" s="549" t="s">
        <v>128</v>
      </c>
      <c r="B55" s="74" t="s">
        <v>87</v>
      </c>
      <c r="C55" s="75"/>
      <c r="D55" s="76"/>
      <c r="E55" s="77"/>
      <c r="F55" s="75"/>
      <c r="G55" s="76"/>
      <c r="H55" s="77"/>
      <c r="I55" s="75"/>
      <c r="J55" s="76"/>
      <c r="K55" s="77"/>
      <c r="L55" s="75"/>
      <c r="M55" s="76"/>
      <c r="N55" s="77"/>
      <c r="O55" s="75">
        <v>1</v>
      </c>
      <c r="P55" s="76"/>
      <c r="Q55" s="78">
        <v>1</v>
      </c>
      <c r="R55" s="75"/>
      <c r="S55" s="76"/>
      <c r="T55" s="78"/>
      <c r="U55" s="75"/>
      <c r="V55" s="76">
        <v>1</v>
      </c>
      <c r="W55" s="77">
        <v>1</v>
      </c>
      <c r="X55" s="75"/>
      <c r="Y55" s="76"/>
      <c r="Z55" s="77"/>
      <c r="AA55" s="75">
        <f t="shared" si="37"/>
        <v>1</v>
      </c>
      <c r="AB55" s="76">
        <f t="shared" si="37"/>
        <v>1</v>
      </c>
      <c r="AC55" s="78">
        <f t="shared" si="38"/>
        <v>2</v>
      </c>
    </row>
    <row r="56" spans="1:29" ht="12.6" hidden="1" customHeight="1" x14ac:dyDescent="0.2">
      <c r="A56" s="73" t="s">
        <v>129</v>
      </c>
      <c r="B56" s="74" t="s">
        <v>87</v>
      </c>
      <c r="C56" s="75"/>
      <c r="D56" s="76"/>
      <c r="E56" s="77"/>
      <c r="F56" s="75"/>
      <c r="G56" s="76"/>
      <c r="H56" s="77"/>
      <c r="I56" s="75"/>
      <c r="J56" s="76"/>
      <c r="K56" s="77"/>
      <c r="L56" s="75"/>
      <c r="M56" s="76"/>
      <c r="N56" s="77"/>
      <c r="O56" s="75"/>
      <c r="P56" s="76"/>
      <c r="Q56" s="78"/>
      <c r="R56" s="75"/>
      <c r="S56" s="76"/>
      <c r="T56" s="78"/>
      <c r="U56" s="75"/>
      <c r="V56" s="76"/>
      <c r="W56" s="77"/>
      <c r="X56" s="75"/>
      <c r="Y56" s="76"/>
      <c r="Z56" s="77"/>
      <c r="AA56" s="75">
        <f t="shared" si="37"/>
        <v>0</v>
      </c>
      <c r="AB56" s="76">
        <f t="shared" si="37"/>
        <v>0</v>
      </c>
      <c r="AC56" s="78">
        <f t="shared" si="38"/>
        <v>0</v>
      </c>
    </row>
    <row r="57" spans="1:29" ht="12.6" customHeight="1" x14ac:dyDescent="0.2">
      <c r="A57" s="73" t="s">
        <v>31</v>
      </c>
      <c r="B57" s="79" t="s">
        <v>87</v>
      </c>
      <c r="C57" s="75">
        <v>4</v>
      </c>
      <c r="D57" s="76"/>
      <c r="E57" s="77">
        <v>4</v>
      </c>
      <c r="F57" s="75"/>
      <c r="G57" s="76"/>
      <c r="H57" s="77"/>
      <c r="I57" s="75"/>
      <c r="J57" s="76"/>
      <c r="K57" s="77"/>
      <c r="L57" s="75"/>
      <c r="M57" s="76"/>
      <c r="N57" s="77"/>
      <c r="O57" s="75"/>
      <c r="P57" s="76"/>
      <c r="Q57" s="78"/>
      <c r="R57" s="75"/>
      <c r="S57" s="76"/>
      <c r="T57" s="78"/>
      <c r="U57" s="75"/>
      <c r="V57" s="76"/>
      <c r="W57" s="77"/>
      <c r="X57" s="75"/>
      <c r="Y57" s="76"/>
      <c r="Z57" s="77"/>
      <c r="AA57" s="75">
        <f t="shared" si="37"/>
        <v>4</v>
      </c>
      <c r="AB57" s="76">
        <f t="shared" si="37"/>
        <v>0</v>
      </c>
      <c r="AC57" s="78">
        <f t="shared" si="38"/>
        <v>4</v>
      </c>
    </row>
    <row r="58" spans="1:29" ht="12.6" customHeight="1" x14ac:dyDescent="0.2">
      <c r="A58" s="549" t="s">
        <v>32</v>
      </c>
      <c r="B58" s="74" t="s">
        <v>87</v>
      </c>
      <c r="C58" s="75"/>
      <c r="D58" s="76">
        <v>1</v>
      </c>
      <c r="E58" s="77">
        <v>1</v>
      </c>
      <c r="F58" s="75"/>
      <c r="G58" s="76"/>
      <c r="H58" s="77"/>
      <c r="I58" s="75"/>
      <c r="J58" s="76"/>
      <c r="K58" s="77"/>
      <c r="L58" s="75"/>
      <c r="M58" s="76"/>
      <c r="N58" s="77"/>
      <c r="O58" s="75"/>
      <c r="P58" s="76"/>
      <c r="Q58" s="78"/>
      <c r="R58" s="75"/>
      <c r="S58" s="76"/>
      <c r="T58" s="78"/>
      <c r="U58" s="75"/>
      <c r="V58" s="76"/>
      <c r="W58" s="77"/>
      <c r="X58" s="75"/>
      <c r="Y58" s="76"/>
      <c r="Z58" s="77"/>
      <c r="AA58" s="75">
        <f t="shared" si="37"/>
        <v>0</v>
      </c>
      <c r="AB58" s="76">
        <f t="shared" si="37"/>
        <v>1</v>
      </c>
      <c r="AC58" s="78">
        <f t="shared" si="38"/>
        <v>1</v>
      </c>
    </row>
    <row r="59" spans="1:29" ht="12.6" customHeight="1" x14ac:dyDescent="0.2">
      <c r="A59" s="549" t="s">
        <v>33</v>
      </c>
      <c r="B59" s="74" t="s">
        <v>2</v>
      </c>
      <c r="C59" s="75">
        <v>5</v>
      </c>
      <c r="D59" s="76">
        <v>17</v>
      </c>
      <c r="E59" s="77">
        <v>22</v>
      </c>
      <c r="F59" s="75"/>
      <c r="G59" s="76"/>
      <c r="H59" s="77"/>
      <c r="I59" s="75"/>
      <c r="J59" s="76"/>
      <c r="K59" s="77"/>
      <c r="L59" s="75"/>
      <c r="M59" s="76">
        <v>4</v>
      </c>
      <c r="N59" s="77">
        <v>4</v>
      </c>
      <c r="O59" s="75">
        <v>1</v>
      </c>
      <c r="P59" s="76"/>
      <c r="Q59" s="78">
        <v>1</v>
      </c>
      <c r="R59" s="75"/>
      <c r="S59" s="76"/>
      <c r="T59" s="78"/>
      <c r="U59" s="75">
        <v>29</v>
      </c>
      <c r="V59" s="76">
        <v>3</v>
      </c>
      <c r="W59" s="77">
        <v>32</v>
      </c>
      <c r="X59" s="75">
        <v>1</v>
      </c>
      <c r="Y59" s="76"/>
      <c r="Z59" s="77">
        <v>1</v>
      </c>
      <c r="AA59" s="75">
        <f t="shared" si="37"/>
        <v>36</v>
      </c>
      <c r="AB59" s="76">
        <f t="shared" si="37"/>
        <v>24</v>
      </c>
      <c r="AC59" s="78">
        <f t="shared" si="38"/>
        <v>60</v>
      </c>
    </row>
    <row r="60" spans="1:29" ht="12.6" customHeight="1" x14ac:dyDescent="0.2">
      <c r="A60" s="73" t="s">
        <v>34</v>
      </c>
      <c r="B60" s="74" t="s">
        <v>87</v>
      </c>
      <c r="C60" s="75"/>
      <c r="D60" s="76"/>
      <c r="E60" s="77"/>
      <c r="F60" s="75"/>
      <c r="G60" s="76"/>
      <c r="H60" s="77"/>
      <c r="I60" s="75"/>
      <c r="J60" s="76"/>
      <c r="K60" s="77"/>
      <c r="L60" s="75"/>
      <c r="M60" s="76">
        <v>1</v>
      </c>
      <c r="N60" s="77">
        <v>1</v>
      </c>
      <c r="O60" s="75"/>
      <c r="P60" s="76"/>
      <c r="Q60" s="78"/>
      <c r="R60" s="75"/>
      <c r="S60" s="76"/>
      <c r="T60" s="78"/>
      <c r="U60" s="75"/>
      <c r="V60" s="76"/>
      <c r="W60" s="77"/>
      <c r="X60" s="75"/>
      <c r="Y60" s="76"/>
      <c r="Z60" s="77"/>
      <c r="AA60" s="75">
        <f t="shared" si="37"/>
        <v>0</v>
      </c>
      <c r="AB60" s="76">
        <f t="shared" si="37"/>
        <v>1</v>
      </c>
      <c r="AC60" s="78">
        <f t="shared" si="38"/>
        <v>1</v>
      </c>
    </row>
    <row r="61" spans="1:29" ht="12.6" hidden="1" customHeight="1" x14ac:dyDescent="0.2">
      <c r="A61" s="73" t="s">
        <v>97</v>
      </c>
      <c r="B61" s="74" t="s">
        <v>87</v>
      </c>
      <c r="C61" s="75"/>
      <c r="D61" s="76"/>
      <c r="E61" s="77"/>
      <c r="F61" s="75"/>
      <c r="G61" s="76"/>
      <c r="H61" s="77"/>
      <c r="I61" s="75"/>
      <c r="J61" s="76"/>
      <c r="K61" s="77"/>
      <c r="L61" s="75"/>
      <c r="M61" s="76"/>
      <c r="N61" s="77"/>
      <c r="O61" s="75"/>
      <c r="P61" s="76"/>
      <c r="Q61" s="78"/>
      <c r="R61" s="75"/>
      <c r="S61" s="76"/>
      <c r="T61" s="78"/>
      <c r="U61" s="75"/>
      <c r="V61" s="76"/>
      <c r="W61" s="77"/>
      <c r="X61" s="75"/>
      <c r="Y61" s="76"/>
      <c r="Z61" s="77"/>
      <c r="AA61" s="75">
        <f>SUM(C61,F61,I61,L61,O61,R61,U61,X61)</f>
        <v>0</v>
      </c>
      <c r="AB61" s="76">
        <f t="shared" si="37"/>
        <v>0</v>
      </c>
      <c r="AC61" s="78">
        <f t="shared" si="38"/>
        <v>0</v>
      </c>
    </row>
    <row r="62" spans="1:29" ht="12.6" customHeight="1" x14ac:dyDescent="0.2">
      <c r="A62" s="73" t="s">
        <v>347</v>
      </c>
      <c r="B62" s="74" t="s">
        <v>87</v>
      </c>
      <c r="C62" s="75">
        <v>2</v>
      </c>
      <c r="D62" s="76">
        <v>1</v>
      </c>
      <c r="E62" s="77">
        <v>3</v>
      </c>
      <c r="F62" s="75"/>
      <c r="G62" s="76"/>
      <c r="H62" s="77"/>
      <c r="I62" s="75"/>
      <c r="J62" s="76"/>
      <c r="K62" s="77"/>
      <c r="L62" s="75"/>
      <c r="M62" s="76">
        <v>1</v>
      </c>
      <c r="N62" s="77">
        <v>1</v>
      </c>
      <c r="O62" s="75"/>
      <c r="P62" s="76"/>
      <c r="Q62" s="78"/>
      <c r="R62" s="75"/>
      <c r="S62" s="76"/>
      <c r="T62" s="78"/>
      <c r="U62" s="75">
        <v>1</v>
      </c>
      <c r="V62" s="76"/>
      <c r="W62" s="77">
        <v>1</v>
      </c>
      <c r="X62" s="75"/>
      <c r="Y62" s="76"/>
      <c r="Z62" s="77"/>
      <c r="AA62" s="75">
        <f>SUM(C62,F62,I62,L62,O62,R62,U62,X62)</f>
        <v>3</v>
      </c>
      <c r="AB62" s="76">
        <f t="shared" si="37"/>
        <v>2</v>
      </c>
      <c r="AC62" s="78">
        <f t="shared" si="38"/>
        <v>5</v>
      </c>
    </row>
    <row r="63" spans="1:29" ht="12.6" customHeight="1" x14ac:dyDescent="0.2">
      <c r="A63" s="547" t="s">
        <v>139</v>
      </c>
      <c r="B63" s="74" t="s">
        <v>87</v>
      </c>
      <c r="C63" s="75"/>
      <c r="D63" s="76">
        <v>1</v>
      </c>
      <c r="E63" s="77">
        <v>1</v>
      </c>
      <c r="F63" s="75"/>
      <c r="G63" s="76"/>
      <c r="H63" s="77"/>
      <c r="I63" s="75"/>
      <c r="J63" s="76"/>
      <c r="K63" s="77"/>
      <c r="L63" s="75"/>
      <c r="M63" s="76"/>
      <c r="N63" s="77"/>
      <c r="O63" s="75"/>
      <c r="P63" s="76"/>
      <c r="Q63" s="78"/>
      <c r="R63" s="75"/>
      <c r="S63" s="76"/>
      <c r="T63" s="78"/>
      <c r="U63" s="75"/>
      <c r="V63" s="76"/>
      <c r="W63" s="77"/>
      <c r="X63" s="75"/>
      <c r="Y63" s="76"/>
      <c r="Z63" s="77"/>
      <c r="AA63" s="75">
        <f t="shared" si="37"/>
        <v>0</v>
      </c>
      <c r="AB63" s="76">
        <f t="shared" si="37"/>
        <v>1</v>
      </c>
      <c r="AC63" s="78">
        <f t="shared" si="38"/>
        <v>1</v>
      </c>
    </row>
    <row r="64" spans="1:29" ht="12.6" hidden="1" customHeight="1" x14ac:dyDescent="0.2">
      <c r="A64" s="73" t="s">
        <v>150</v>
      </c>
      <c r="B64" s="74" t="s">
        <v>87</v>
      </c>
      <c r="C64" s="75"/>
      <c r="D64" s="76"/>
      <c r="E64" s="77"/>
      <c r="F64" s="75"/>
      <c r="G64" s="76"/>
      <c r="H64" s="77"/>
      <c r="I64" s="75"/>
      <c r="J64" s="76"/>
      <c r="K64" s="77"/>
      <c r="L64" s="75"/>
      <c r="M64" s="76"/>
      <c r="N64" s="77"/>
      <c r="O64" s="75"/>
      <c r="P64" s="76"/>
      <c r="Q64" s="78"/>
      <c r="R64" s="75"/>
      <c r="S64" s="76"/>
      <c r="T64" s="78"/>
      <c r="U64" s="75"/>
      <c r="V64" s="76"/>
      <c r="W64" s="77"/>
      <c r="X64" s="75"/>
      <c r="Y64" s="76"/>
      <c r="Z64" s="77"/>
      <c r="AA64" s="75">
        <f t="shared" si="37"/>
        <v>0</v>
      </c>
      <c r="AB64" s="76">
        <f t="shared" si="37"/>
        <v>0</v>
      </c>
      <c r="AC64" s="78">
        <f t="shared" si="38"/>
        <v>0</v>
      </c>
    </row>
    <row r="65" spans="1:29" ht="12.6" customHeight="1" x14ac:dyDescent="0.2">
      <c r="A65" s="549" t="s">
        <v>35</v>
      </c>
      <c r="B65" s="74" t="s">
        <v>2</v>
      </c>
      <c r="C65" s="75">
        <v>69</v>
      </c>
      <c r="D65" s="76">
        <v>117</v>
      </c>
      <c r="E65" s="77">
        <v>186</v>
      </c>
      <c r="F65" s="75"/>
      <c r="G65" s="76">
        <v>10</v>
      </c>
      <c r="H65" s="77">
        <v>10</v>
      </c>
      <c r="I65" s="75">
        <v>3</v>
      </c>
      <c r="J65" s="76"/>
      <c r="K65" s="77">
        <v>3</v>
      </c>
      <c r="L65" s="75">
        <v>10</v>
      </c>
      <c r="M65" s="76">
        <v>12</v>
      </c>
      <c r="N65" s="77">
        <v>22</v>
      </c>
      <c r="O65" s="75">
        <v>2</v>
      </c>
      <c r="P65" s="76">
        <v>4</v>
      </c>
      <c r="Q65" s="78">
        <v>6</v>
      </c>
      <c r="R65" s="75"/>
      <c r="S65" s="76"/>
      <c r="T65" s="78"/>
      <c r="U65" s="75">
        <v>13</v>
      </c>
      <c r="V65" s="76">
        <v>34</v>
      </c>
      <c r="W65" s="77">
        <v>47</v>
      </c>
      <c r="X65" s="75">
        <v>4</v>
      </c>
      <c r="Y65" s="76">
        <v>6</v>
      </c>
      <c r="Z65" s="77">
        <v>10</v>
      </c>
      <c r="AA65" s="75">
        <f t="shared" si="37"/>
        <v>101</v>
      </c>
      <c r="AB65" s="76">
        <f t="shared" si="37"/>
        <v>183</v>
      </c>
      <c r="AC65" s="78">
        <f t="shared" si="38"/>
        <v>284</v>
      </c>
    </row>
    <row r="66" spans="1:29" ht="12.6" customHeight="1" x14ac:dyDescent="0.2">
      <c r="A66" s="73" t="s">
        <v>36</v>
      </c>
      <c r="B66" s="74" t="s">
        <v>2</v>
      </c>
      <c r="C66" s="75">
        <v>5</v>
      </c>
      <c r="D66" s="76">
        <v>7</v>
      </c>
      <c r="E66" s="77">
        <v>12</v>
      </c>
      <c r="F66" s="75"/>
      <c r="G66" s="76">
        <v>2</v>
      </c>
      <c r="H66" s="77">
        <v>2</v>
      </c>
      <c r="I66" s="75"/>
      <c r="J66" s="76"/>
      <c r="K66" s="77"/>
      <c r="L66" s="75">
        <v>3</v>
      </c>
      <c r="M66" s="76"/>
      <c r="N66" s="77">
        <v>3</v>
      </c>
      <c r="O66" s="75">
        <v>1</v>
      </c>
      <c r="P66" s="76"/>
      <c r="Q66" s="78">
        <v>1</v>
      </c>
      <c r="R66" s="75"/>
      <c r="S66" s="76"/>
      <c r="T66" s="78"/>
      <c r="U66" s="75">
        <v>2</v>
      </c>
      <c r="V66" s="76">
        <v>1</v>
      </c>
      <c r="W66" s="77">
        <v>3</v>
      </c>
      <c r="X66" s="75">
        <v>1</v>
      </c>
      <c r="Y66" s="76"/>
      <c r="Z66" s="77">
        <v>1</v>
      </c>
      <c r="AA66" s="75">
        <f>SUM(C66,F66,I66,L66,O66,R66,U66,X66)</f>
        <v>12</v>
      </c>
      <c r="AB66" s="76">
        <f t="shared" si="37"/>
        <v>10</v>
      </c>
      <c r="AC66" s="78">
        <f t="shared" si="38"/>
        <v>22</v>
      </c>
    </row>
    <row r="67" spans="1:29" ht="12.6" customHeight="1" x14ac:dyDescent="0.2">
      <c r="A67" s="73" t="s">
        <v>352</v>
      </c>
      <c r="B67" s="74" t="s">
        <v>85</v>
      </c>
      <c r="C67" s="75">
        <v>2</v>
      </c>
      <c r="D67" s="76"/>
      <c r="E67" s="77">
        <v>2</v>
      </c>
      <c r="F67" s="75"/>
      <c r="G67" s="76"/>
      <c r="H67" s="77"/>
      <c r="I67" s="75"/>
      <c r="J67" s="76"/>
      <c r="K67" s="77"/>
      <c r="L67" s="75"/>
      <c r="M67" s="76"/>
      <c r="N67" s="77"/>
      <c r="O67" s="75"/>
      <c r="P67" s="76"/>
      <c r="Q67" s="78"/>
      <c r="R67" s="75"/>
      <c r="S67" s="76"/>
      <c r="T67" s="78"/>
      <c r="U67" s="75"/>
      <c r="V67" s="76"/>
      <c r="W67" s="77"/>
      <c r="X67" s="75"/>
      <c r="Y67" s="76"/>
      <c r="Z67" s="77"/>
      <c r="AA67" s="75">
        <f>SUM(C67,F67,I67,L67,O67,R67,U67,X67)</f>
        <v>2</v>
      </c>
      <c r="AB67" s="76">
        <f t="shared" ref="AB67" si="39">SUM(D67,G67,J67,M67,P67,S67,V67,Y67)</f>
        <v>0</v>
      </c>
      <c r="AC67" s="78">
        <f t="shared" ref="AC67" si="40">SUM(AA67:AB67)</f>
        <v>2</v>
      </c>
    </row>
    <row r="68" spans="1:29" ht="12.6" hidden="1" customHeight="1" x14ac:dyDescent="0.2">
      <c r="A68" s="547" t="s">
        <v>3</v>
      </c>
      <c r="B68" s="3" t="s">
        <v>90</v>
      </c>
      <c r="C68" s="12"/>
      <c r="D68" s="13"/>
      <c r="E68" s="14"/>
      <c r="F68" s="12"/>
      <c r="G68" s="13"/>
      <c r="H68" s="14"/>
      <c r="I68" s="12"/>
      <c r="J68" s="13"/>
      <c r="K68" s="14"/>
      <c r="L68" s="12"/>
      <c r="M68" s="13"/>
      <c r="N68" s="14"/>
      <c r="O68" s="12"/>
      <c r="P68" s="13"/>
      <c r="Q68" s="46"/>
      <c r="R68" s="12"/>
      <c r="S68" s="13"/>
      <c r="T68" s="46"/>
      <c r="U68" s="12"/>
      <c r="V68" s="13"/>
      <c r="W68" s="14"/>
      <c r="X68" s="12"/>
      <c r="Y68" s="13"/>
      <c r="Z68" s="14"/>
      <c r="AA68" s="12">
        <f>SUM(C68,F68,I68,L68,O68,R68,U68,X68)</f>
        <v>0</v>
      </c>
      <c r="AB68" s="13">
        <f t="shared" si="37"/>
        <v>0</v>
      </c>
      <c r="AC68" s="46">
        <f t="shared" si="38"/>
        <v>0</v>
      </c>
    </row>
    <row r="69" spans="1:29" s="4" customFormat="1" ht="15" x14ac:dyDescent="0.25">
      <c r="A69" s="50" t="s">
        <v>98</v>
      </c>
      <c r="B69" s="30"/>
      <c r="C69" s="94">
        <f>SUM(C52:C68)</f>
        <v>100</v>
      </c>
      <c r="D69" s="32">
        <f t="shared" ref="D69:AC69" si="41">SUM(D52:D68)</f>
        <v>158</v>
      </c>
      <c r="E69" s="33">
        <f t="shared" si="41"/>
        <v>258</v>
      </c>
      <c r="F69" s="31">
        <f t="shared" si="41"/>
        <v>1</v>
      </c>
      <c r="G69" s="32">
        <f t="shared" si="41"/>
        <v>13</v>
      </c>
      <c r="H69" s="33">
        <f t="shared" si="41"/>
        <v>14</v>
      </c>
      <c r="I69" s="31">
        <f t="shared" si="41"/>
        <v>3</v>
      </c>
      <c r="J69" s="32">
        <f t="shared" si="41"/>
        <v>0</v>
      </c>
      <c r="K69" s="33">
        <f t="shared" si="41"/>
        <v>3</v>
      </c>
      <c r="L69" s="31">
        <f t="shared" si="41"/>
        <v>15</v>
      </c>
      <c r="M69" s="32">
        <f t="shared" si="41"/>
        <v>19</v>
      </c>
      <c r="N69" s="33">
        <f t="shared" si="41"/>
        <v>34</v>
      </c>
      <c r="O69" s="31">
        <f t="shared" si="41"/>
        <v>5</v>
      </c>
      <c r="P69" s="32">
        <f t="shared" si="41"/>
        <v>4</v>
      </c>
      <c r="Q69" s="51">
        <f t="shared" si="41"/>
        <v>9</v>
      </c>
      <c r="R69" s="31">
        <f t="shared" si="41"/>
        <v>0</v>
      </c>
      <c r="S69" s="32">
        <f t="shared" si="41"/>
        <v>0</v>
      </c>
      <c r="T69" s="51">
        <f t="shared" si="41"/>
        <v>0</v>
      </c>
      <c r="U69" s="31">
        <f t="shared" si="41"/>
        <v>50</v>
      </c>
      <c r="V69" s="32">
        <f t="shared" si="41"/>
        <v>39</v>
      </c>
      <c r="W69" s="33">
        <f t="shared" si="41"/>
        <v>89</v>
      </c>
      <c r="X69" s="94">
        <f t="shared" si="41"/>
        <v>8</v>
      </c>
      <c r="Y69" s="116">
        <f t="shared" si="41"/>
        <v>7</v>
      </c>
      <c r="Z69" s="33">
        <f t="shared" si="41"/>
        <v>15</v>
      </c>
      <c r="AA69" s="94">
        <f t="shared" si="41"/>
        <v>182</v>
      </c>
      <c r="AB69" s="32">
        <f t="shared" si="41"/>
        <v>240</v>
      </c>
      <c r="AC69" s="51">
        <f t="shared" si="41"/>
        <v>422</v>
      </c>
    </row>
    <row r="70" spans="1:29" ht="12.6" customHeight="1" x14ac:dyDescent="0.2">
      <c r="A70" s="547" t="s">
        <v>37</v>
      </c>
      <c r="B70" s="3" t="s">
        <v>2</v>
      </c>
      <c r="C70" s="12">
        <v>22</v>
      </c>
      <c r="D70" s="13">
        <v>4</v>
      </c>
      <c r="E70" s="14">
        <v>26</v>
      </c>
      <c r="F70" s="12">
        <v>2</v>
      </c>
      <c r="G70" s="13"/>
      <c r="H70" s="14">
        <v>2</v>
      </c>
      <c r="I70" s="12"/>
      <c r="J70" s="13"/>
      <c r="K70" s="14"/>
      <c r="L70" s="12">
        <v>1</v>
      </c>
      <c r="M70" s="13"/>
      <c r="N70" s="14">
        <v>1</v>
      </c>
      <c r="O70" s="12">
        <v>2</v>
      </c>
      <c r="P70" s="13"/>
      <c r="Q70" s="46">
        <v>2</v>
      </c>
      <c r="R70" s="12"/>
      <c r="S70" s="13"/>
      <c r="T70" s="46"/>
      <c r="U70" s="12"/>
      <c r="V70" s="13"/>
      <c r="W70" s="14"/>
      <c r="X70" s="12">
        <v>1</v>
      </c>
      <c r="Y70" s="13"/>
      <c r="Z70" s="14">
        <v>1</v>
      </c>
      <c r="AA70" s="12">
        <f t="shared" ref="AA70:AB75" si="42">SUM(C70,F70,I70,L70,O70,R70,U70,X70)</f>
        <v>28</v>
      </c>
      <c r="AB70" s="13">
        <f t="shared" si="42"/>
        <v>4</v>
      </c>
      <c r="AC70" s="46">
        <f t="shared" ref="AC70:AC75" si="43">SUM(AA70:AB70)</f>
        <v>32</v>
      </c>
    </row>
    <row r="71" spans="1:29" ht="12.6" customHeight="1" x14ac:dyDescent="0.2">
      <c r="A71" s="547" t="s">
        <v>38</v>
      </c>
      <c r="B71" s="3" t="s">
        <v>2</v>
      </c>
      <c r="C71" s="12">
        <v>10</v>
      </c>
      <c r="D71" s="13">
        <v>13</v>
      </c>
      <c r="E71" s="14">
        <v>23</v>
      </c>
      <c r="F71" s="12"/>
      <c r="G71" s="13"/>
      <c r="H71" s="14"/>
      <c r="I71" s="12"/>
      <c r="J71" s="13"/>
      <c r="K71" s="14"/>
      <c r="L71" s="12">
        <v>1</v>
      </c>
      <c r="M71" s="13"/>
      <c r="N71" s="14">
        <v>1</v>
      </c>
      <c r="O71" s="12">
        <v>1</v>
      </c>
      <c r="P71" s="13"/>
      <c r="Q71" s="46">
        <v>1</v>
      </c>
      <c r="R71" s="12"/>
      <c r="S71" s="13"/>
      <c r="T71" s="46"/>
      <c r="U71" s="12">
        <v>1</v>
      </c>
      <c r="V71" s="13"/>
      <c r="W71" s="14">
        <v>1</v>
      </c>
      <c r="X71" s="12">
        <v>1</v>
      </c>
      <c r="Y71" s="13"/>
      <c r="Z71" s="14">
        <v>1</v>
      </c>
      <c r="AA71" s="12">
        <f t="shared" si="42"/>
        <v>14</v>
      </c>
      <c r="AB71" s="13">
        <f t="shared" si="42"/>
        <v>13</v>
      </c>
      <c r="AC71" s="46">
        <f t="shared" si="43"/>
        <v>27</v>
      </c>
    </row>
    <row r="72" spans="1:29" ht="12.6" customHeight="1" x14ac:dyDescent="0.2">
      <c r="A72" s="547" t="s">
        <v>39</v>
      </c>
      <c r="B72" s="3" t="s">
        <v>2</v>
      </c>
      <c r="C72" s="12">
        <v>10</v>
      </c>
      <c r="D72" s="13">
        <v>3</v>
      </c>
      <c r="E72" s="14">
        <v>13</v>
      </c>
      <c r="F72" s="12"/>
      <c r="G72" s="13"/>
      <c r="H72" s="14"/>
      <c r="I72" s="12"/>
      <c r="J72" s="13"/>
      <c r="K72" s="14"/>
      <c r="L72" s="12"/>
      <c r="M72" s="13"/>
      <c r="N72" s="14"/>
      <c r="O72" s="12">
        <v>1</v>
      </c>
      <c r="P72" s="13"/>
      <c r="Q72" s="46">
        <v>1</v>
      </c>
      <c r="R72" s="12"/>
      <c r="S72" s="13"/>
      <c r="T72" s="46"/>
      <c r="U72" s="12"/>
      <c r="V72" s="13"/>
      <c r="W72" s="14"/>
      <c r="X72" s="12"/>
      <c r="Y72" s="13">
        <v>1</v>
      </c>
      <c r="Z72" s="14">
        <v>1</v>
      </c>
      <c r="AA72" s="12">
        <f t="shared" si="42"/>
        <v>11</v>
      </c>
      <c r="AB72" s="13">
        <f t="shared" si="42"/>
        <v>4</v>
      </c>
      <c r="AC72" s="46">
        <f t="shared" si="43"/>
        <v>15</v>
      </c>
    </row>
    <row r="73" spans="1:29" ht="12.6" customHeight="1" x14ac:dyDescent="0.2">
      <c r="A73" s="547" t="s">
        <v>40</v>
      </c>
      <c r="B73" s="3" t="s">
        <v>2</v>
      </c>
      <c r="C73" s="12"/>
      <c r="D73" s="13"/>
      <c r="E73" s="14"/>
      <c r="F73" s="12"/>
      <c r="G73" s="13"/>
      <c r="H73" s="14"/>
      <c r="I73" s="12"/>
      <c r="J73" s="13"/>
      <c r="K73" s="14"/>
      <c r="L73" s="12"/>
      <c r="M73" s="13">
        <v>1</v>
      </c>
      <c r="N73" s="14">
        <v>1</v>
      </c>
      <c r="O73" s="12"/>
      <c r="P73" s="13"/>
      <c r="Q73" s="46"/>
      <c r="R73" s="12"/>
      <c r="S73" s="13"/>
      <c r="T73" s="46"/>
      <c r="U73" s="12"/>
      <c r="V73" s="13"/>
      <c r="W73" s="14"/>
      <c r="X73" s="12"/>
      <c r="Y73" s="13"/>
      <c r="Z73" s="14"/>
      <c r="AA73" s="12">
        <f t="shared" si="42"/>
        <v>0</v>
      </c>
      <c r="AB73" s="13">
        <f t="shared" si="42"/>
        <v>1</v>
      </c>
      <c r="AC73" s="46">
        <f t="shared" si="43"/>
        <v>1</v>
      </c>
    </row>
    <row r="74" spans="1:29" ht="12.6" hidden="1" customHeight="1" x14ac:dyDescent="0.2">
      <c r="A74" s="562" t="s">
        <v>41</v>
      </c>
      <c r="B74" s="3" t="s">
        <v>85</v>
      </c>
      <c r="C74" s="12"/>
      <c r="D74" s="13"/>
      <c r="E74" s="14"/>
      <c r="F74" s="12"/>
      <c r="G74" s="13"/>
      <c r="H74" s="14"/>
      <c r="I74" s="12"/>
      <c r="J74" s="13"/>
      <c r="K74" s="14"/>
      <c r="L74" s="12"/>
      <c r="M74" s="13"/>
      <c r="N74" s="14"/>
      <c r="O74" s="12"/>
      <c r="P74" s="13"/>
      <c r="Q74" s="46"/>
      <c r="R74" s="12"/>
      <c r="S74" s="13"/>
      <c r="T74" s="46"/>
      <c r="U74" s="12"/>
      <c r="V74" s="13"/>
      <c r="W74" s="14"/>
      <c r="X74" s="12"/>
      <c r="Y74" s="13"/>
      <c r="Z74" s="14"/>
      <c r="AA74" s="12">
        <f t="shared" si="42"/>
        <v>0</v>
      </c>
      <c r="AB74" s="13">
        <f t="shared" si="42"/>
        <v>0</v>
      </c>
      <c r="AC74" s="46">
        <f t="shared" si="43"/>
        <v>0</v>
      </c>
    </row>
    <row r="75" spans="1:29" ht="12.6" hidden="1" customHeight="1" x14ac:dyDescent="0.2">
      <c r="A75" s="562"/>
      <c r="B75" s="3" t="s">
        <v>138</v>
      </c>
      <c r="C75" s="12"/>
      <c r="D75" s="13"/>
      <c r="E75" s="14"/>
      <c r="F75" s="12"/>
      <c r="G75" s="13"/>
      <c r="H75" s="14"/>
      <c r="I75" s="12"/>
      <c r="J75" s="13"/>
      <c r="K75" s="14"/>
      <c r="L75" s="12"/>
      <c r="M75" s="13"/>
      <c r="N75" s="14"/>
      <c r="O75" s="12"/>
      <c r="P75" s="13"/>
      <c r="Q75" s="46"/>
      <c r="R75" s="12"/>
      <c r="S75" s="13"/>
      <c r="T75" s="46"/>
      <c r="U75" s="12"/>
      <c r="V75" s="13"/>
      <c r="W75" s="14"/>
      <c r="X75" s="12"/>
      <c r="Y75" s="13"/>
      <c r="Z75" s="14"/>
      <c r="AA75" s="12">
        <f t="shared" si="42"/>
        <v>0</v>
      </c>
      <c r="AB75" s="13">
        <f t="shared" si="42"/>
        <v>0</v>
      </c>
      <c r="AC75" s="46">
        <f t="shared" si="43"/>
        <v>0</v>
      </c>
    </row>
    <row r="76" spans="1:29" s="4" customFormat="1" ht="12.6" customHeight="1" x14ac:dyDescent="0.2">
      <c r="A76" s="66" t="s">
        <v>99</v>
      </c>
      <c r="B76" s="9"/>
      <c r="C76" s="15">
        <f>SUM(C70:C75)</f>
        <v>42</v>
      </c>
      <c r="D76" s="16">
        <f>SUM(D70:D75)</f>
        <v>20</v>
      </c>
      <c r="E76" s="47">
        <f>C76+D76</f>
        <v>62</v>
      </c>
      <c r="F76" s="15">
        <f>SUM(F70:F75)</f>
        <v>2</v>
      </c>
      <c r="G76" s="16">
        <f>SUM(G70:G75)</f>
        <v>0</v>
      </c>
      <c r="H76" s="17">
        <f>F76+G76</f>
        <v>2</v>
      </c>
      <c r="I76" s="15">
        <f>SUM(I70:I75)</f>
        <v>0</v>
      </c>
      <c r="J76" s="16">
        <f>SUM(J70:J75)</f>
        <v>0</v>
      </c>
      <c r="K76" s="17">
        <f>I76+J76</f>
        <v>0</v>
      </c>
      <c r="L76" s="15">
        <f>SUM(L70:L75)</f>
        <v>2</v>
      </c>
      <c r="M76" s="16">
        <f>SUM(M70:M75)</f>
        <v>1</v>
      </c>
      <c r="N76" s="17">
        <f>L76+M76</f>
        <v>3</v>
      </c>
      <c r="O76" s="15">
        <f>SUM(O70:O75)</f>
        <v>4</v>
      </c>
      <c r="P76" s="16">
        <f>SUM(P70:P75)</f>
        <v>0</v>
      </c>
      <c r="Q76" s="47">
        <f>O76+P76</f>
        <v>4</v>
      </c>
      <c r="R76" s="15">
        <f>SUM(R70:R75)</f>
        <v>0</v>
      </c>
      <c r="S76" s="16">
        <f>SUM(S70:S75)</f>
        <v>0</v>
      </c>
      <c r="T76" s="47">
        <f>R76+S76</f>
        <v>0</v>
      </c>
      <c r="U76" s="15">
        <f>SUM(U70:U75)</f>
        <v>1</v>
      </c>
      <c r="V76" s="16">
        <f>SUM(V70:V75)</f>
        <v>0</v>
      </c>
      <c r="W76" s="17">
        <f>U76+V76</f>
        <v>1</v>
      </c>
      <c r="X76" s="15">
        <f>SUM(X70:X75)</f>
        <v>2</v>
      </c>
      <c r="Y76" s="16">
        <f>SUM(Y70:Y75)</f>
        <v>1</v>
      </c>
      <c r="Z76" s="17">
        <f>X76+Y76</f>
        <v>3</v>
      </c>
      <c r="AA76" s="15">
        <f>SUM(AA70:AA74)</f>
        <v>53</v>
      </c>
      <c r="AB76" s="16">
        <f>SUM(AB70:AB74)</f>
        <v>22</v>
      </c>
      <c r="AC76" s="47">
        <f t="shared" ref="AC76" si="44">SUM(AC70:AC74)</f>
        <v>75</v>
      </c>
    </row>
    <row r="77" spans="1:29" ht="12.6" customHeight="1" x14ac:dyDescent="0.2">
      <c r="A77" s="575" t="s">
        <v>42</v>
      </c>
      <c r="B77" s="11" t="s">
        <v>2</v>
      </c>
      <c r="C77" s="12">
        <v>36</v>
      </c>
      <c r="D77" s="13"/>
      <c r="E77" s="14">
        <v>36</v>
      </c>
      <c r="F77" s="12">
        <v>2</v>
      </c>
      <c r="G77" s="13"/>
      <c r="H77" s="14">
        <v>2</v>
      </c>
      <c r="I77" s="12">
        <v>1</v>
      </c>
      <c r="J77" s="13"/>
      <c r="K77" s="14">
        <v>1</v>
      </c>
      <c r="L77" s="12"/>
      <c r="M77" s="13"/>
      <c r="N77" s="14"/>
      <c r="O77" s="12"/>
      <c r="P77" s="13"/>
      <c r="Q77" s="46"/>
      <c r="R77" s="12"/>
      <c r="S77" s="13"/>
      <c r="T77" s="46"/>
      <c r="U77" s="12">
        <v>1</v>
      </c>
      <c r="V77" s="13">
        <v>2</v>
      </c>
      <c r="W77" s="14">
        <v>3</v>
      </c>
      <c r="X77" s="12"/>
      <c r="Y77" s="13"/>
      <c r="Z77" s="14"/>
      <c r="AA77" s="12">
        <f t="shared" ref="AA77:AB82" si="45">SUM(C77,F77,I77,L77,O77,R77,U77,X77)</f>
        <v>40</v>
      </c>
      <c r="AB77" s="13">
        <f t="shared" si="45"/>
        <v>2</v>
      </c>
      <c r="AC77" s="46">
        <f t="shared" ref="AC77:AC82" si="46">SUM(AA77:AB77)</f>
        <v>42</v>
      </c>
    </row>
    <row r="78" spans="1:29" ht="12.6" hidden="1" customHeight="1" x14ac:dyDescent="0.2">
      <c r="A78" s="562"/>
      <c r="B78" s="3" t="s">
        <v>138</v>
      </c>
      <c r="C78" s="12"/>
      <c r="D78" s="13"/>
      <c r="E78" s="14"/>
      <c r="F78" s="12"/>
      <c r="G78" s="13"/>
      <c r="H78" s="14"/>
      <c r="I78" s="12"/>
      <c r="J78" s="13"/>
      <c r="K78" s="14"/>
      <c r="L78" s="12"/>
      <c r="M78" s="13"/>
      <c r="N78" s="14"/>
      <c r="O78" s="12"/>
      <c r="P78" s="13"/>
      <c r="Q78" s="46"/>
      <c r="R78" s="12"/>
      <c r="S78" s="13"/>
      <c r="T78" s="46"/>
      <c r="U78" s="12"/>
      <c r="V78" s="13"/>
      <c r="W78" s="14"/>
      <c r="X78" s="12"/>
      <c r="Y78" s="13"/>
      <c r="Z78" s="14"/>
      <c r="AA78" s="12">
        <f t="shared" si="45"/>
        <v>0</v>
      </c>
      <c r="AB78" s="13">
        <f t="shared" si="45"/>
        <v>0</v>
      </c>
      <c r="AC78" s="46">
        <f t="shared" si="46"/>
        <v>0</v>
      </c>
    </row>
    <row r="79" spans="1:29" ht="12.6" hidden="1" customHeight="1" x14ac:dyDescent="0.2">
      <c r="A79" s="562"/>
      <c r="B79" s="3" t="s">
        <v>88</v>
      </c>
      <c r="C79" s="12"/>
      <c r="D79" s="13"/>
      <c r="E79" s="14"/>
      <c r="F79" s="12"/>
      <c r="G79" s="13"/>
      <c r="H79" s="14"/>
      <c r="I79" s="12"/>
      <c r="J79" s="13"/>
      <c r="K79" s="14"/>
      <c r="L79" s="12"/>
      <c r="M79" s="13"/>
      <c r="N79" s="14"/>
      <c r="O79" s="12"/>
      <c r="P79" s="13"/>
      <c r="Q79" s="46"/>
      <c r="R79" s="12"/>
      <c r="S79" s="13"/>
      <c r="T79" s="46"/>
      <c r="U79" s="12"/>
      <c r="V79" s="13"/>
      <c r="W79" s="14"/>
      <c r="X79" s="12"/>
      <c r="Y79" s="13"/>
      <c r="Z79" s="14"/>
      <c r="AA79" s="12">
        <f t="shared" si="45"/>
        <v>0</v>
      </c>
      <c r="AB79" s="13">
        <f t="shared" si="45"/>
        <v>0</v>
      </c>
      <c r="AC79" s="46">
        <f t="shared" si="46"/>
        <v>0</v>
      </c>
    </row>
    <row r="80" spans="1:29" ht="12.6" customHeight="1" x14ac:dyDescent="0.2">
      <c r="A80" s="547" t="s">
        <v>43</v>
      </c>
      <c r="B80" s="3" t="s">
        <v>87</v>
      </c>
      <c r="C80" s="12">
        <v>3</v>
      </c>
      <c r="D80" s="13"/>
      <c r="E80" s="14">
        <v>3</v>
      </c>
      <c r="F80" s="12"/>
      <c r="G80" s="13"/>
      <c r="H80" s="14"/>
      <c r="I80" s="12"/>
      <c r="J80" s="13"/>
      <c r="K80" s="14"/>
      <c r="L80" s="12"/>
      <c r="M80" s="13"/>
      <c r="N80" s="14"/>
      <c r="O80" s="12"/>
      <c r="P80" s="13"/>
      <c r="Q80" s="46"/>
      <c r="R80" s="12"/>
      <c r="S80" s="13"/>
      <c r="T80" s="46"/>
      <c r="U80" s="12"/>
      <c r="V80" s="13"/>
      <c r="W80" s="14"/>
      <c r="X80" s="12"/>
      <c r="Y80" s="13"/>
      <c r="Z80" s="14"/>
      <c r="AA80" s="12">
        <f t="shared" si="45"/>
        <v>3</v>
      </c>
      <c r="AB80" s="13">
        <f t="shared" si="45"/>
        <v>0</v>
      </c>
      <c r="AC80" s="46">
        <f t="shared" si="46"/>
        <v>3</v>
      </c>
    </row>
    <row r="81" spans="1:29" ht="12.6" hidden="1" customHeight="1" x14ac:dyDescent="0.2">
      <c r="A81" s="547" t="s">
        <v>340</v>
      </c>
      <c r="B81" s="3" t="s">
        <v>87</v>
      </c>
      <c r="C81" s="12"/>
      <c r="D81" s="13"/>
      <c r="E81" s="14"/>
      <c r="F81" s="12"/>
      <c r="G81" s="13"/>
      <c r="H81" s="14"/>
      <c r="I81" s="12"/>
      <c r="J81" s="13"/>
      <c r="K81" s="14"/>
      <c r="L81" s="12"/>
      <c r="M81" s="13"/>
      <c r="N81" s="14"/>
      <c r="O81" s="12"/>
      <c r="P81" s="13"/>
      <c r="Q81" s="46"/>
      <c r="R81" s="12"/>
      <c r="S81" s="13"/>
      <c r="T81" s="46"/>
      <c r="U81" s="12"/>
      <c r="V81" s="13"/>
      <c r="W81" s="14"/>
      <c r="X81" s="12"/>
      <c r="Y81" s="13"/>
      <c r="Z81" s="14"/>
      <c r="AA81" s="12">
        <f t="shared" si="45"/>
        <v>0</v>
      </c>
      <c r="AB81" s="13">
        <f t="shared" si="45"/>
        <v>0</v>
      </c>
      <c r="AC81" s="46">
        <f t="shared" si="46"/>
        <v>0</v>
      </c>
    </row>
    <row r="82" spans="1:29" ht="12.6" customHeight="1" x14ac:dyDescent="0.2">
      <c r="A82" s="547" t="s">
        <v>44</v>
      </c>
      <c r="B82" s="3" t="s">
        <v>86</v>
      </c>
      <c r="C82" s="12">
        <v>4</v>
      </c>
      <c r="D82" s="13"/>
      <c r="E82" s="14">
        <v>4</v>
      </c>
      <c r="F82" s="12">
        <v>1</v>
      </c>
      <c r="G82" s="13">
        <v>1</v>
      </c>
      <c r="H82" s="14">
        <v>2</v>
      </c>
      <c r="I82" s="12"/>
      <c r="J82" s="13"/>
      <c r="K82" s="14"/>
      <c r="L82" s="12"/>
      <c r="M82" s="13"/>
      <c r="N82" s="14"/>
      <c r="O82" s="12"/>
      <c r="P82" s="13"/>
      <c r="Q82" s="46"/>
      <c r="R82" s="12"/>
      <c r="S82" s="13"/>
      <c r="T82" s="46"/>
      <c r="U82" s="12">
        <v>2</v>
      </c>
      <c r="V82" s="13">
        <v>2</v>
      </c>
      <c r="W82" s="14">
        <v>4</v>
      </c>
      <c r="X82" s="12"/>
      <c r="Y82" s="13"/>
      <c r="Z82" s="14"/>
      <c r="AA82" s="12">
        <f t="shared" si="45"/>
        <v>7</v>
      </c>
      <c r="AB82" s="13">
        <f t="shared" si="45"/>
        <v>3</v>
      </c>
      <c r="AC82" s="46">
        <f t="shared" si="46"/>
        <v>10</v>
      </c>
    </row>
    <row r="83" spans="1:29" s="4" customFormat="1" ht="12.6" customHeight="1" x14ac:dyDescent="0.2">
      <c r="A83" s="66" t="s">
        <v>100</v>
      </c>
      <c r="B83" s="9"/>
      <c r="C83" s="15">
        <f>SUM(C77:C82)</f>
        <v>43</v>
      </c>
      <c r="D83" s="16">
        <f t="shared" ref="D83:AC83" si="47">SUM(D77:D82)</f>
        <v>0</v>
      </c>
      <c r="E83" s="17">
        <f t="shared" si="47"/>
        <v>43</v>
      </c>
      <c r="F83" s="15">
        <f>SUM(F77:F82)</f>
        <v>3</v>
      </c>
      <c r="G83" s="16">
        <f t="shared" ref="G83:H83" si="48">SUM(G77:G82)</f>
        <v>1</v>
      </c>
      <c r="H83" s="17">
        <f t="shared" si="48"/>
        <v>4</v>
      </c>
      <c r="I83" s="15">
        <f>SUM(I77:I82)</f>
        <v>1</v>
      </c>
      <c r="J83" s="16">
        <f t="shared" ref="J83:K83" si="49">SUM(J77:J82)</f>
        <v>0</v>
      </c>
      <c r="K83" s="17">
        <f t="shared" si="49"/>
        <v>1</v>
      </c>
      <c r="L83" s="15">
        <f>SUM(L77:L82)</f>
        <v>0</v>
      </c>
      <c r="M83" s="16">
        <f t="shared" ref="M83:N83" si="50">SUM(M77:M82)</f>
        <v>0</v>
      </c>
      <c r="N83" s="17">
        <f t="shared" si="50"/>
        <v>0</v>
      </c>
      <c r="O83" s="15">
        <f>SUM(O77:O82)</f>
        <v>0</v>
      </c>
      <c r="P83" s="16">
        <f t="shared" ref="P83:Q83" si="51">SUM(P77:P82)</f>
        <v>0</v>
      </c>
      <c r="Q83" s="47">
        <f t="shared" si="51"/>
        <v>0</v>
      </c>
      <c r="R83" s="15">
        <f>SUM(R77:R82)</f>
        <v>0</v>
      </c>
      <c r="S83" s="16">
        <f t="shared" ref="S83:T83" si="52">SUM(S77:S82)</f>
        <v>0</v>
      </c>
      <c r="T83" s="47">
        <f t="shared" si="52"/>
        <v>0</v>
      </c>
      <c r="U83" s="15">
        <f>SUM(U77:U82)</f>
        <v>3</v>
      </c>
      <c r="V83" s="16">
        <f t="shared" ref="V83:W83" si="53">SUM(V77:V82)</f>
        <v>4</v>
      </c>
      <c r="W83" s="17">
        <f t="shared" si="53"/>
        <v>7</v>
      </c>
      <c r="X83" s="15">
        <f>SUM(X77:X82)</f>
        <v>0</v>
      </c>
      <c r="Y83" s="16">
        <f t="shared" ref="Y83:Z83" si="54">SUM(Y77:Y82)</f>
        <v>0</v>
      </c>
      <c r="Z83" s="17">
        <f t="shared" si="54"/>
        <v>0</v>
      </c>
      <c r="AA83" s="15">
        <f>SUM(AA77:AA82)</f>
        <v>50</v>
      </c>
      <c r="AB83" s="16">
        <f t="shared" si="47"/>
        <v>5</v>
      </c>
      <c r="AC83" s="47">
        <f t="shared" si="47"/>
        <v>55</v>
      </c>
    </row>
    <row r="84" spans="1:29" ht="12.6" hidden="1" customHeight="1" x14ac:dyDescent="0.2">
      <c r="A84" s="547" t="s">
        <v>45</v>
      </c>
      <c r="B84" s="3" t="s">
        <v>85</v>
      </c>
      <c r="C84" s="12"/>
      <c r="D84" s="13"/>
      <c r="E84" s="14"/>
      <c r="F84" s="12"/>
      <c r="G84" s="13"/>
      <c r="H84" s="14"/>
      <c r="I84" s="12"/>
      <c r="J84" s="13"/>
      <c r="K84" s="14"/>
      <c r="L84" s="12"/>
      <c r="M84" s="13"/>
      <c r="N84" s="14"/>
      <c r="O84" s="12"/>
      <c r="P84" s="13"/>
      <c r="Q84" s="46"/>
      <c r="R84" s="12"/>
      <c r="S84" s="13"/>
      <c r="T84" s="46"/>
      <c r="U84" s="12"/>
      <c r="V84" s="13"/>
      <c r="W84" s="14"/>
      <c r="X84" s="12"/>
      <c r="Y84" s="13"/>
      <c r="Z84" s="14"/>
      <c r="AA84" s="12">
        <f t="shared" ref="AA84:AB95" si="55">SUM(C84,F84,I84,L84,O84,R84,U84,X84)</f>
        <v>0</v>
      </c>
      <c r="AB84" s="13">
        <f t="shared" si="55"/>
        <v>0</v>
      </c>
      <c r="AC84" s="46">
        <f t="shared" ref="AC84:AC95" si="56">SUM(AA84:AB84)</f>
        <v>0</v>
      </c>
    </row>
    <row r="85" spans="1:29" ht="12.6" hidden="1" customHeight="1" x14ac:dyDescent="0.2">
      <c r="A85" s="547" t="s">
        <v>46</v>
      </c>
      <c r="B85" s="3" t="s">
        <v>85</v>
      </c>
      <c r="C85" s="12"/>
      <c r="D85" s="13"/>
      <c r="E85" s="14"/>
      <c r="F85" s="12"/>
      <c r="G85" s="13"/>
      <c r="H85" s="14"/>
      <c r="I85" s="12"/>
      <c r="J85" s="13"/>
      <c r="K85" s="14"/>
      <c r="L85" s="12"/>
      <c r="M85" s="13"/>
      <c r="N85" s="14"/>
      <c r="O85" s="12"/>
      <c r="P85" s="13"/>
      <c r="Q85" s="46"/>
      <c r="R85" s="12"/>
      <c r="S85" s="13"/>
      <c r="T85" s="46"/>
      <c r="U85" s="12"/>
      <c r="V85" s="13"/>
      <c r="W85" s="14"/>
      <c r="X85" s="12"/>
      <c r="Y85" s="13"/>
      <c r="Z85" s="14"/>
      <c r="AA85" s="12">
        <f t="shared" si="55"/>
        <v>0</v>
      </c>
      <c r="AB85" s="13">
        <f t="shared" si="55"/>
        <v>0</v>
      </c>
      <c r="AC85" s="46">
        <f t="shared" si="56"/>
        <v>0</v>
      </c>
    </row>
    <row r="86" spans="1:29" ht="12.6" customHeight="1" x14ac:dyDescent="0.2">
      <c r="A86" s="547" t="s">
        <v>47</v>
      </c>
      <c r="B86" s="3" t="s">
        <v>2</v>
      </c>
      <c r="C86" s="12">
        <v>13</v>
      </c>
      <c r="D86" s="13">
        <v>5</v>
      </c>
      <c r="E86" s="14">
        <v>18</v>
      </c>
      <c r="F86" s="12">
        <v>3</v>
      </c>
      <c r="G86" s="13">
        <v>1</v>
      </c>
      <c r="H86" s="14">
        <v>4</v>
      </c>
      <c r="I86" s="12">
        <v>1</v>
      </c>
      <c r="J86" s="13"/>
      <c r="K86" s="14">
        <v>1</v>
      </c>
      <c r="L86" s="12"/>
      <c r="M86" s="13"/>
      <c r="N86" s="14"/>
      <c r="O86" s="12"/>
      <c r="P86" s="13"/>
      <c r="Q86" s="46"/>
      <c r="R86" s="12"/>
      <c r="S86" s="13"/>
      <c r="T86" s="46"/>
      <c r="U86" s="12">
        <v>1</v>
      </c>
      <c r="V86" s="13"/>
      <c r="W86" s="14">
        <v>1</v>
      </c>
      <c r="X86" s="12">
        <v>1</v>
      </c>
      <c r="Y86" s="13"/>
      <c r="Z86" s="14">
        <v>1</v>
      </c>
      <c r="AA86" s="12">
        <f t="shared" si="55"/>
        <v>19</v>
      </c>
      <c r="AB86" s="13">
        <f t="shared" si="55"/>
        <v>6</v>
      </c>
      <c r="AC86" s="46">
        <f t="shared" si="56"/>
        <v>25</v>
      </c>
    </row>
    <row r="87" spans="1:29" ht="12.6" hidden="1" customHeight="1" x14ac:dyDescent="0.2">
      <c r="A87" s="547" t="s">
        <v>134</v>
      </c>
      <c r="B87" s="3" t="s">
        <v>89</v>
      </c>
      <c r="C87" s="12"/>
      <c r="D87" s="13"/>
      <c r="E87" s="14"/>
      <c r="F87" s="12"/>
      <c r="G87" s="13"/>
      <c r="H87" s="14"/>
      <c r="I87" s="12"/>
      <c r="J87" s="13"/>
      <c r="K87" s="14"/>
      <c r="L87" s="12"/>
      <c r="M87" s="13"/>
      <c r="N87" s="14"/>
      <c r="O87" s="12"/>
      <c r="P87" s="13"/>
      <c r="Q87" s="46"/>
      <c r="R87" s="12"/>
      <c r="S87" s="13"/>
      <c r="T87" s="46"/>
      <c r="U87" s="12"/>
      <c r="V87" s="13"/>
      <c r="W87" s="14"/>
      <c r="X87" s="12"/>
      <c r="Y87" s="13"/>
      <c r="Z87" s="14"/>
      <c r="AA87" s="12">
        <f t="shared" si="55"/>
        <v>0</v>
      </c>
      <c r="AB87" s="13">
        <f t="shared" si="55"/>
        <v>0</v>
      </c>
      <c r="AC87" s="46">
        <f t="shared" si="56"/>
        <v>0</v>
      </c>
    </row>
    <row r="88" spans="1:29" ht="12.6" customHeight="1" x14ac:dyDescent="0.2">
      <c r="A88" s="551" t="s">
        <v>353</v>
      </c>
      <c r="B88" s="3" t="s">
        <v>86</v>
      </c>
      <c r="C88" s="12">
        <v>15</v>
      </c>
      <c r="D88" s="13">
        <v>10</v>
      </c>
      <c r="E88" s="14">
        <v>25</v>
      </c>
      <c r="F88" s="12">
        <v>6</v>
      </c>
      <c r="G88" s="13">
        <v>1</v>
      </c>
      <c r="H88" s="14">
        <v>7</v>
      </c>
      <c r="I88" s="12"/>
      <c r="J88" s="13"/>
      <c r="K88" s="14"/>
      <c r="L88" s="12">
        <v>1</v>
      </c>
      <c r="M88" s="13"/>
      <c r="N88" s="14">
        <v>1</v>
      </c>
      <c r="O88" s="12">
        <v>1</v>
      </c>
      <c r="P88" s="13">
        <v>1</v>
      </c>
      <c r="Q88" s="46">
        <v>2</v>
      </c>
      <c r="R88" s="12"/>
      <c r="S88" s="13"/>
      <c r="T88" s="46"/>
      <c r="U88" s="12"/>
      <c r="V88" s="13"/>
      <c r="W88" s="14"/>
      <c r="X88" s="12"/>
      <c r="Y88" s="13"/>
      <c r="Z88" s="14"/>
      <c r="AA88" s="12">
        <f t="shared" ref="AA88" si="57">SUM(C88,F88,I88,L88,O88,R88,U88,X88)</f>
        <v>23</v>
      </c>
      <c r="AB88" s="13">
        <f t="shared" ref="AB88" si="58">SUM(D88,G88,J88,M88,P88,S88,V88,Y88)</f>
        <v>12</v>
      </c>
      <c r="AC88" s="46">
        <f t="shared" ref="AC88" si="59">SUM(AA88:AB88)</f>
        <v>35</v>
      </c>
    </row>
    <row r="89" spans="1:29" ht="12.6" customHeight="1" x14ac:dyDescent="0.2">
      <c r="A89" s="562" t="s">
        <v>48</v>
      </c>
      <c r="B89" s="3" t="s">
        <v>89</v>
      </c>
      <c r="C89" s="12">
        <v>27</v>
      </c>
      <c r="D89" s="13">
        <v>7</v>
      </c>
      <c r="E89" s="14">
        <v>34</v>
      </c>
      <c r="F89" s="12">
        <v>11</v>
      </c>
      <c r="G89" s="13">
        <v>2</v>
      </c>
      <c r="H89" s="14">
        <v>13</v>
      </c>
      <c r="I89" s="12"/>
      <c r="J89" s="13"/>
      <c r="K89" s="14"/>
      <c r="L89" s="12"/>
      <c r="M89" s="13">
        <v>1</v>
      </c>
      <c r="N89" s="14">
        <v>1</v>
      </c>
      <c r="O89" s="12"/>
      <c r="P89" s="13"/>
      <c r="Q89" s="46"/>
      <c r="R89" s="12"/>
      <c r="S89" s="13"/>
      <c r="T89" s="46"/>
      <c r="U89" s="12">
        <v>3</v>
      </c>
      <c r="V89" s="13"/>
      <c r="W89" s="14">
        <v>3</v>
      </c>
      <c r="X89" s="12">
        <v>1</v>
      </c>
      <c r="Y89" s="13"/>
      <c r="Z89" s="14">
        <v>1</v>
      </c>
      <c r="AA89" s="12">
        <f t="shared" si="55"/>
        <v>42</v>
      </c>
      <c r="AB89" s="13">
        <f t="shared" si="55"/>
        <v>10</v>
      </c>
      <c r="AC89" s="46">
        <f t="shared" si="56"/>
        <v>52</v>
      </c>
    </row>
    <row r="90" spans="1:29" ht="12.6" hidden="1" customHeight="1" x14ac:dyDescent="0.2">
      <c r="A90" s="562"/>
      <c r="B90" s="3" t="s">
        <v>140</v>
      </c>
      <c r="C90" s="12"/>
      <c r="D90" s="13"/>
      <c r="E90" s="14"/>
      <c r="F90" s="12"/>
      <c r="G90" s="13"/>
      <c r="H90" s="14"/>
      <c r="I90" s="12"/>
      <c r="J90" s="13"/>
      <c r="K90" s="14"/>
      <c r="L90" s="12"/>
      <c r="M90" s="13"/>
      <c r="N90" s="14"/>
      <c r="O90" s="12"/>
      <c r="P90" s="13"/>
      <c r="Q90" s="46"/>
      <c r="R90" s="12"/>
      <c r="S90" s="13"/>
      <c r="T90" s="46"/>
      <c r="U90" s="12"/>
      <c r="V90" s="13"/>
      <c r="W90" s="14"/>
      <c r="X90" s="12"/>
      <c r="Y90" s="13"/>
      <c r="Z90" s="14"/>
      <c r="AA90" s="12">
        <f t="shared" si="55"/>
        <v>0</v>
      </c>
      <c r="AB90" s="13">
        <f t="shared" si="55"/>
        <v>0</v>
      </c>
      <c r="AC90" s="46">
        <f t="shared" si="56"/>
        <v>0</v>
      </c>
    </row>
    <row r="91" spans="1:29" ht="12.6" customHeight="1" x14ac:dyDescent="0.2">
      <c r="A91" s="547" t="s">
        <v>146</v>
      </c>
      <c r="B91" s="3" t="s">
        <v>87</v>
      </c>
      <c r="C91" s="12">
        <v>2</v>
      </c>
      <c r="D91" s="13">
        <v>1</v>
      </c>
      <c r="E91" s="14">
        <v>3</v>
      </c>
      <c r="F91" s="12">
        <v>1</v>
      </c>
      <c r="G91" s="13">
        <v>1</v>
      </c>
      <c r="H91" s="14">
        <v>2</v>
      </c>
      <c r="I91" s="12"/>
      <c r="J91" s="13"/>
      <c r="K91" s="14"/>
      <c r="L91" s="12"/>
      <c r="M91" s="13"/>
      <c r="N91" s="14"/>
      <c r="O91" s="12"/>
      <c r="P91" s="13"/>
      <c r="Q91" s="46"/>
      <c r="R91" s="12"/>
      <c r="S91" s="13"/>
      <c r="T91" s="46"/>
      <c r="U91" s="12"/>
      <c r="V91" s="13"/>
      <c r="W91" s="14"/>
      <c r="X91" s="12"/>
      <c r="Y91" s="13"/>
      <c r="Z91" s="14"/>
      <c r="AA91" s="12">
        <f t="shared" si="55"/>
        <v>3</v>
      </c>
      <c r="AB91" s="13">
        <f t="shared" si="55"/>
        <v>2</v>
      </c>
      <c r="AC91" s="46">
        <f t="shared" si="56"/>
        <v>5</v>
      </c>
    </row>
    <row r="92" spans="1:29" ht="12.6" customHeight="1" x14ac:dyDescent="0.2">
      <c r="A92" s="547" t="s">
        <v>135</v>
      </c>
      <c r="B92" s="3" t="s">
        <v>2</v>
      </c>
      <c r="C92" s="12">
        <v>15</v>
      </c>
      <c r="D92" s="13">
        <v>9</v>
      </c>
      <c r="E92" s="14">
        <v>24</v>
      </c>
      <c r="F92" s="12">
        <v>9</v>
      </c>
      <c r="G92" s="13">
        <v>1</v>
      </c>
      <c r="H92" s="14">
        <v>10</v>
      </c>
      <c r="I92" s="12"/>
      <c r="J92" s="13"/>
      <c r="K92" s="14"/>
      <c r="L92" s="12">
        <v>2</v>
      </c>
      <c r="M92" s="13"/>
      <c r="N92" s="14">
        <v>2</v>
      </c>
      <c r="O92" s="12">
        <v>1</v>
      </c>
      <c r="P92" s="13">
        <v>1</v>
      </c>
      <c r="Q92" s="46">
        <v>2</v>
      </c>
      <c r="R92" s="12"/>
      <c r="S92" s="13"/>
      <c r="T92" s="46"/>
      <c r="U92" s="12"/>
      <c r="V92" s="13"/>
      <c r="W92" s="14"/>
      <c r="X92" s="12"/>
      <c r="Y92" s="13"/>
      <c r="Z92" s="14"/>
      <c r="AA92" s="12">
        <f t="shared" si="55"/>
        <v>27</v>
      </c>
      <c r="AB92" s="13">
        <f t="shared" si="55"/>
        <v>11</v>
      </c>
      <c r="AC92" s="46">
        <f t="shared" si="56"/>
        <v>38</v>
      </c>
    </row>
    <row r="93" spans="1:29" ht="12.6" customHeight="1" x14ac:dyDescent="0.2">
      <c r="A93" s="547" t="s">
        <v>49</v>
      </c>
      <c r="B93" s="3" t="s">
        <v>87</v>
      </c>
      <c r="C93" s="12">
        <v>4</v>
      </c>
      <c r="D93" s="13">
        <v>1</v>
      </c>
      <c r="E93" s="14">
        <v>5</v>
      </c>
      <c r="F93" s="12"/>
      <c r="G93" s="13"/>
      <c r="H93" s="14"/>
      <c r="I93" s="12"/>
      <c r="J93" s="13">
        <v>1</v>
      </c>
      <c r="K93" s="14">
        <v>1</v>
      </c>
      <c r="L93" s="12"/>
      <c r="M93" s="13"/>
      <c r="N93" s="14"/>
      <c r="O93" s="12"/>
      <c r="P93" s="13"/>
      <c r="Q93" s="46"/>
      <c r="R93" s="12"/>
      <c r="S93" s="13"/>
      <c r="T93" s="46"/>
      <c r="U93" s="12"/>
      <c r="V93" s="13"/>
      <c r="W93" s="14"/>
      <c r="X93" s="12"/>
      <c r="Y93" s="13"/>
      <c r="Z93" s="14"/>
      <c r="AA93" s="12">
        <f t="shared" si="55"/>
        <v>4</v>
      </c>
      <c r="AB93" s="13">
        <f t="shared" si="55"/>
        <v>2</v>
      </c>
      <c r="AC93" s="46">
        <f t="shared" si="56"/>
        <v>6</v>
      </c>
    </row>
    <row r="94" spans="1:29" ht="12.6" customHeight="1" x14ac:dyDescent="0.2">
      <c r="A94" s="562" t="s">
        <v>50</v>
      </c>
      <c r="B94" s="3" t="s">
        <v>86</v>
      </c>
      <c r="C94" s="12">
        <v>29</v>
      </c>
      <c r="D94" s="13">
        <v>18</v>
      </c>
      <c r="E94" s="14">
        <v>47</v>
      </c>
      <c r="F94" s="12">
        <v>9</v>
      </c>
      <c r="G94" s="13">
        <v>3</v>
      </c>
      <c r="H94" s="14">
        <v>12</v>
      </c>
      <c r="I94" s="12"/>
      <c r="J94" s="13"/>
      <c r="K94" s="14"/>
      <c r="L94" s="12"/>
      <c r="M94" s="13"/>
      <c r="N94" s="14"/>
      <c r="O94" s="12">
        <v>1</v>
      </c>
      <c r="P94" s="13"/>
      <c r="Q94" s="46">
        <v>1</v>
      </c>
      <c r="R94" s="12"/>
      <c r="S94" s="13"/>
      <c r="T94" s="46"/>
      <c r="U94" s="12"/>
      <c r="V94" s="13">
        <v>1</v>
      </c>
      <c r="W94" s="14">
        <v>1</v>
      </c>
      <c r="X94" s="12"/>
      <c r="Y94" s="13"/>
      <c r="Z94" s="14"/>
      <c r="AA94" s="12">
        <f t="shared" si="55"/>
        <v>39</v>
      </c>
      <c r="AB94" s="13">
        <f t="shared" si="55"/>
        <v>22</v>
      </c>
      <c r="AC94" s="46">
        <f t="shared" si="56"/>
        <v>61</v>
      </c>
    </row>
    <row r="95" spans="1:29" ht="12.6" hidden="1" customHeight="1" x14ac:dyDescent="0.2">
      <c r="A95" s="562"/>
      <c r="B95" s="3" t="s">
        <v>140</v>
      </c>
      <c r="C95" s="12"/>
      <c r="D95" s="13"/>
      <c r="E95" s="14"/>
      <c r="F95" s="12"/>
      <c r="G95" s="13"/>
      <c r="H95" s="14"/>
      <c r="I95" s="12"/>
      <c r="J95" s="13"/>
      <c r="K95" s="14"/>
      <c r="L95" s="12"/>
      <c r="M95" s="13"/>
      <c r="N95" s="14"/>
      <c r="O95" s="12"/>
      <c r="P95" s="13"/>
      <c r="Q95" s="46"/>
      <c r="R95" s="12"/>
      <c r="S95" s="13"/>
      <c r="T95" s="46"/>
      <c r="U95" s="12"/>
      <c r="V95" s="13"/>
      <c r="W95" s="14"/>
      <c r="X95" s="12"/>
      <c r="Y95" s="13"/>
      <c r="Z95" s="14"/>
      <c r="AA95" s="12">
        <f t="shared" si="55"/>
        <v>0</v>
      </c>
      <c r="AB95" s="13">
        <f t="shared" si="55"/>
        <v>0</v>
      </c>
      <c r="AC95" s="46">
        <f t="shared" si="56"/>
        <v>0</v>
      </c>
    </row>
    <row r="96" spans="1:29" s="4" customFormat="1" ht="12.6" customHeight="1" x14ac:dyDescent="0.2">
      <c r="A96" s="66" t="s">
        <v>101</v>
      </c>
      <c r="B96" s="9"/>
      <c r="C96" s="15">
        <f>SUM(C84:C95)</f>
        <v>105</v>
      </c>
      <c r="D96" s="16">
        <f>SUM(D84:D95)</f>
        <v>51</v>
      </c>
      <c r="E96" s="17">
        <f t="shared" ref="E96:AC96" si="60">SUM(E84:E94)</f>
        <v>156</v>
      </c>
      <c r="F96" s="15">
        <f>SUM(F84:F95)</f>
        <v>39</v>
      </c>
      <c r="G96" s="16">
        <f>SUM(G84:G95)</f>
        <v>9</v>
      </c>
      <c r="H96" s="17">
        <f t="shared" ref="H96" si="61">SUM(H84:H94)</f>
        <v>48</v>
      </c>
      <c r="I96" s="15">
        <f>SUM(I84:I95)</f>
        <v>1</v>
      </c>
      <c r="J96" s="16">
        <f>SUM(J84:J95)</f>
        <v>1</v>
      </c>
      <c r="K96" s="17">
        <f t="shared" ref="K96" si="62">SUM(K84:K94)</f>
        <v>2</v>
      </c>
      <c r="L96" s="15">
        <f>SUM(L84:L95)</f>
        <v>3</v>
      </c>
      <c r="M96" s="16">
        <f>SUM(M84:M95)</f>
        <v>1</v>
      </c>
      <c r="N96" s="17">
        <f t="shared" ref="N96" si="63">SUM(N84:N94)</f>
        <v>4</v>
      </c>
      <c r="O96" s="15">
        <f>SUM(O84:O95)</f>
        <v>3</v>
      </c>
      <c r="P96" s="16">
        <f>SUM(P84:P95)</f>
        <v>2</v>
      </c>
      <c r="Q96" s="47">
        <f t="shared" ref="Q96" si="64">SUM(Q84:Q94)</f>
        <v>5</v>
      </c>
      <c r="R96" s="15">
        <f>SUM(R84:R95)</f>
        <v>0</v>
      </c>
      <c r="S96" s="16">
        <f>SUM(S84:S95)</f>
        <v>0</v>
      </c>
      <c r="T96" s="47">
        <f t="shared" ref="T96" si="65">SUM(T84:T94)</f>
        <v>0</v>
      </c>
      <c r="U96" s="15">
        <f>SUM(U84:U95)</f>
        <v>4</v>
      </c>
      <c r="V96" s="16">
        <f>SUM(V84:V95)</f>
        <v>1</v>
      </c>
      <c r="W96" s="17">
        <f t="shared" ref="W96" si="66">SUM(W84:W94)</f>
        <v>5</v>
      </c>
      <c r="X96" s="15">
        <f>SUM(X84:X95)</f>
        <v>2</v>
      </c>
      <c r="Y96" s="16">
        <f>SUM(Y84:Y95)</f>
        <v>0</v>
      </c>
      <c r="Z96" s="17">
        <f t="shared" ref="Z96" si="67">SUM(Z84:Z94)</f>
        <v>2</v>
      </c>
      <c r="AA96" s="15">
        <f>SUM(AA84:AA94)</f>
        <v>157</v>
      </c>
      <c r="AB96" s="16">
        <f t="shared" si="60"/>
        <v>65</v>
      </c>
      <c r="AC96" s="47">
        <f t="shared" si="60"/>
        <v>222</v>
      </c>
    </row>
    <row r="97" spans="1:29" ht="12.6" customHeight="1" x14ac:dyDescent="0.2">
      <c r="A97" s="575" t="s">
        <v>141</v>
      </c>
      <c r="B97" s="3" t="s">
        <v>2</v>
      </c>
      <c r="C97" s="12">
        <v>22</v>
      </c>
      <c r="D97" s="13"/>
      <c r="E97" s="14">
        <v>22</v>
      </c>
      <c r="F97" s="12">
        <v>4</v>
      </c>
      <c r="G97" s="13"/>
      <c r="H97" s="14">
        <v>4</v>
      </c>
      <c r="I97" s="12"/>
      <c r="J97" s="13"/>
      <c r="K97" s="14"/>
      <c r="L97" s="12"/>
      <c r="M97" s="13"/>
      <c r="N97" s="14"/>
      <c r="O97" s="12"/>
      <c r="P97" s="13">
        <v>1</v>
      </c>
      <c r="Q97" s="46">
        <v>1</v>
      </c>
      <c r="R97" s="12"/>
      <c r="S97" s="13"/>
      <c r="T97" s="46"/>
      <c r="U97" s="12">
        <v>2</v>
      </c>
      <c r="V97" s="13"/>
      <c r="W97" s="14">
        <v>2</v>
      </c>
      <c r="X97" s="12">
        <v>3</v>
      </c>
      <c r="Y97" s="13"/>
      <c r="Z97" s="14">
        <v>3</v>
      </c>
      <c r="AA97" s="12">
        <f t="shared" ref="AA97:AB113" si="68">SUM(C97,F97,I97,L97,O97,R97,U97,X97)</f>
        <v>31</v>
      </c>
      <c r="AB97" s="13">
        <f t="shared" si="68"/>
        <v>1</v>
      </c>
      <c r="AC97" s="46">
        <f t="shared" ref="AC97:AC117" si="69">SUM(AA97:AB97)</f>
        <v>32</v>
      </c>
    </row>
    <row r="98" spans="1:29" ht="12.6" hidden="1" customHeight="1" x14ac:dyDescent="0.2">
      <c r="A98" s="562"/>
      <c r="B98" s="3" t="s">
        <v>138</v>
      </c>
      <c r="C98" s="12"/>
      <c r="D98" s="13"/>
      <c r="E98" s="14"/>
      <c r="F98" s="12"/>
      <c r="G98" s="13"/>
      <c r="H98" s="14"/>
      <c r="I98" s="12"/>
      <c r="J98" s="13"/>
      <c r="K98" s="14"/>
      <c r="L98" s="12"/>
      <c r="M98" s="13"/>
      <c r="N98" s="14"/>
      <c r="O98" s="12"/>
      <c r="P98" s="13"/>
      <c r="Q98" s="46"/>
      <c r="R98" s="12"/>
      <c r="S98" s="13"/>
      <c r="T98" s="46"/>
      <c r="U98" s="12"/>
      <c r="V98" s="13"/>
      <c r="W98" s="14"/>
      <c r="X98" s="12"/>
      <c r="Y98" s="13"/>
      <c r="Z98" s="14"/>
      <c r="AA98" s="12">
        <f t="shared" si="68"/>
        <v>0</v>
      </c>
      <c r="AB98" s="13">
        <f t="shared" si="68"/>
        <v>0</v>
      </c>
      <c r="AC98" s="46">
        <f t="shared" si="69"/>
        <v>0</v>
      </c>
    </row>
    <row r="99" spans="1:29" ht="12.6" hidden="1" customHeight="1" x14ac:dyDescent="0.2">
      <c r="A99" s="547" t="s">
        <v>130</v>
      </c>
      <c r="B99" s="3" t="s">
        <v>89</v>
      </c>
      <c r="C99" s="12"/>
      <c r="D99" s="13"/>
      <c r="E99" s="14"/>
      <c r="F99" s="12"/>
      <c r="G99" s="13"/>
      <c r="H99" s="14"/>
      <c r="I99" s="12"/>
      <c r="J99" s="13"/>
      <c r="K99" s="14"/>
      <c r="L99" s="12"/>
      <c r="M99" s="13"/>
      <c r="N99" s="14"/>
      <c r="O99" s="12"/>
      <c r="P99" s="13"/>
      <c r="Q99" s="46"/>
      <c r="R99" s="12"/>
      <c r="S99" s="13"/>
      <c r="T99" s="46"/>
      <c r="U99" s="12"/>
      <c r="V99" s="13"/>
      <c r="W99" s="14"/>
      <c r="X99" s="12"/>
      <c r="Y99" s="13"/>
      <c r="Z99" s="14"/>
      <c r="AA99" s="12">
        <f t="shared" si="68"/>
        <v>0</v>
      </c>
      <c r="AB99" s="13">
        <f t="shared" si="68"/>
        <v>0</v>
      </c>
      <c r="AC99" s="46">
        <f t="shared" si="69"/>
        <v>0</v>
      </c>
    </row>
    <row r="100" spans="1:29" ht="12.6" hidden="1" customHeight="1" x14ac:dyDescent="0.2">
      <c r="A100" s="547"/>
      <c r="B100" s="3" t="s">
        <v>86</v>
      </c>
      <c r="C100" s="12"/>
      <c r="D100" s="13"/>
      <c r="E100" s="14"/>
      <c r="F100" s="12"/>
      <c r="G100" s="13"/>
      <c r="H100" s="14"/>
      <c r="I100" s="12"/>
      <c r="J100" s="13"/>
      <c r="K100" s="14"/>
      <c r="L100" s="12"/>
      <c r="M100" s="13"/>
      <c r="N100" s="14"/>
      <c r="O100" s="12"/>
      <c r="P100" s="13"/>
      <c r="Q100" s="46"/>
      <c r="R100" s="12"/>
      <c r="S100" s="13"/>
      <c r="T100" s="46"/>
      <c r="U100" s="12"/>
      <c r="V100" s="13"/>
      <c r="W100" s="14"/>
      <c r="X100" s="12"/>
      <c r="Y100" s="13"/>
      <c r="Z100" s="14"/>
      <c r="AA100" s="12">
        <f t="shared" si="68"/>
        <v>0</v>
      </c>
      <c r="AB100" s="13">
        <f t="shared" si="68"/>
        <v>0</v>
      </c>
      <c r="AC100" s="46">
        <f t="shared" si="69"/>
        <v>0</v>
      </c>
    </row>
    <row r="101" spans="1:29" ht="12.6" hidden="1" customHeight="1" x14ac:dyDescent="0.2">
      <c r="A101" s="562" t="s">
        <v>142</v>
      </c>
      <c r="B101" s="3" t="s">
        <v>2</v>
      </c>
      <c r="C101" s="12"/>
      <c r="D101" s="13"/>
      <c r="E101" s="14"/>
      <c r="F101" s="12"/>
      <c r="G101" s="13"/>
      <c r="H101" s="14"/>
      <c r="I101" s="12"/>
      <c r="J101" s="13"/>
      <c r="K101" s="14"/>
      <c r="L101" s="12"/>
      <c r="M101" s="13"/>
      <c r="N101" s="14"/>
      <c r="O101" s="12"/>
      <c r="P101" s="13"/>
      <c r="Q101" s="46"/>
      <c r="R101" s="12"/>
      <c r="S101" s="13"/>
      <c r="T101" s="46"/>
      <c r="U101" s="12"/>
      <c r="V101" s="13"/>
      <c r="W101" s="14"/>
      <c r="X101" s="12"/>
      <c r="Y101" s="13"/>
      <c r="Z101" s="14"/>
      <c r="AA101" s="12">
        <f t="shared" si="68"/>
        <v>0</v>
      </c>
      <c r="AB101" s="13">
        <f t="shared" si="68"/>
        <v>0</v>
      </c>
      <c r="AC101" s="46">
        <f t="shared" si="69"/>
        <v>0</v>
      </c>
    </row>
    <row r="102" spans="1:29" ht="12.6" customHeight="1" x14ac:dyDescent="0.2">
      <c r="A102" s="562"/>
      <c r="B102" s="3" t="s">
        <v>88</v>
      </c>
      <c r="C102" s="12">
        <v>1</v>
      </c>
      <c r="D102" s="13"/>
      <c r="E102" s="14">
        <v>1</v>
      </c>
      <c r="F102" s="12"/>
      <c r="G102" s="13"/>
      <c r="H102" s="14"/>
      <c r="I102" s="12"/>
      <c r="J102" s="13"/>
      <c r="K102" s="14"/>
      <c r="L102" s="12"/>
      <c r="M102" s="13"/>
      <c r="N102" s="14"/>
      <c r="O102" s="12"/>
      <c r="P102" s="13"/>
      <c r="Q102" s="46"/>
      <c r="R102" s="12"/>
      <c r="S102" s="13"/>
      <c r="T102" s="46"/>
      <c r="U102" s="12"/>
      <c r="V102" s="13"/>
      <c r="W102" s="14"/>
      <c r="X102" s="12"/>
      <c r="Y102" s="13"/>
      <c r="Z102" s="14"/>
      <c r="AA102" s="12">
        <f t="shared" si="68"/>
        <v>1</v>
      </c>
      <c r="AB102" s="13">
        <f t="shared" si="68"/>
        <v>0</v>
      </c>
      <c r="AC102" s="46">
        <f t="shared" si="69"/>
        <v>1</v>
      </c>
    </row>
    <row r="103" spans="1:29" ht="12.6" customHeight="1" x14ac:dyDescent="0.2">
      <c r="A103" s="562" t="s">
        <v>51</v>
      </c>
      <c r="B103" s="3" t="s">
        <v>2</v>
      </c>
      <c r="C103" s="12">
        <v>96</v>
      </c>
      <c r="D103" s="13">
        <v>9</v>
      </c>
      <c r="E103" s="14">
        <v>105</v>
      </c>
      <c r="F103" s="12">
        <v>9</v>
      </c>
      <c r="G103" s="13">
        <v>2</v>
      </c>
      <c r="H103" s="14">
        <v>11</v>
      </c>
      <c r="I103" s="12">
        <v>2</v>
      </c>
      <c r="J103" s="13"/>
      <c r="K103" s="14">
        <v>2</v>
      </c>
      <c r="L103" s="12">
        <v>4</v>
      </c>
      <c r="M103" s="13">
        <v>1</v>
      </c>
      <c r="N103" s="14">
        <v>5</v>
      </c>
      <c r="O103" s="12">
        <v>2</v>
      </c>
      <c r="P103" s="13"/>
      <c r="Q103" s="46">
        <v>2</v>
      </c>
      <c r="R103" s="12">
        <v>1</v>
      </c>
      <c r="S103" s="13"/>
      <c r="T103" s="46">
        <v>1</v>
      </c>
      <c r="U103" s="12">
        <v>1</v>
      </c>
      <c r="V103" s="13"/>
      <c r="W103" s="14">
        <v>1</v>
      </c>
      <c r="X103" s="12">
        <v>1</v>
      </c>
      <c r="Y103" s="13"/>
      <c r="Z103" s="14">
        <v>1</v>
      </c>
      <c r="AA103" s="12">
        <f t="shared" si="68"/>
        <v>116</v>
      </c>
      <c r="AB103" s="13">
        <f t="shared" si="68"/>
        <v>12</v>
      </c>
      <c r="AC103" s="46">
        <f t="shared" si="69"/>
        <v>128</v>
      </c>
    </row>
    <row r="104" spans="1:29" ht="12.6" hidden="1" customHeight="1" x14ac:dyDescent="0.2">
      <c r="A104" s="562"/>
      <c r="B104" s="3" t="s">
        <v>138</v>
      </c>
      <c r="C104" s="12"/>
      <c r="D104" s="13"/>
      <c r="E104" s="14"/>
      <c r="F104" s="12"/>
      <c r="G104" s="13"/>
      <c r="H104" s="14"/>
      <c r="I104" s="12"/>
      <c r="J104" s="13"/>
      <c r="K104" s="14"/>
      <c r="L104" s="12"/>
      <c r="M104" s="13"/>
      <c r="N104" s="14"/>
      <c r="O104" s="12"/>
      <c r="P104" s="13"/>
      <c r="Q104" s="46"/>
      <c r="R104" s="12"/>
      <c r="S104" s="13"/>
      <c r="T104" s="46"/>
      <c r="U104" s="12"/>
      <c r="V104" s="13"/>
      <c r="W104" s="14"/>
      <c r="X104" s="12"/>
      <c r="Y104" s="13"/>
      <c r="Z104" s="14"/>
      <c r="AA104" s="12">
        <f t="shared" si="68"/>
        <v>0</v>
      </c>
      <c r="AB104" s="13">
        <f t="shared" si="68"/>
        <v>0</v>
      </c>
      <c r="AC104" s="46">
        <f t="shared" si="69"/>
        <v>0</v>
      </c>
    </row>
    <row r="105" spans="1:29" ht="12.6" hidden="1" customHeight="1" x14ac:dyDescent="0.2">
      <c r="A105" s="547" t="s">
        <v>155</v>
      </c>
      <c r="B105" s="3" t="s">
        <v>85</v>
      </c>
      <c r="C105" s="12"/>
      <c r="D105" s="13"/>
      <c r="E105" s="14"/>
      <c r="F105" s="12"/>
      <c r="G105" s="13"/>
      <c r="H105" s="14"/>
      <c r="I105" s="12"/>
      <c r="J105" s="13"/>
      <c r="K105" s="14"/>
      <c r="L105" s="12"/>
      <c r="M105" s="13"/>
      <c r="N105" s="14"/>
      <c r="O105" s="12"/>
      <c r="P105" s="13"/>
      <c r="Q105" s="46"/>
      <c r="R105" s="12"/>
      <c r="S105" s="13"/>
      <c r="T105" s="46"/>
      <c r="U105" s="12"/>
      <c r="V105" s="13"/>
      <c r="W105" s="14"/>
      <c r="X105" s="12"/>
      <c r="Y105" s="13"/>
      <c r="Z105" s="14"/>
      <c r="AA105" s="12">
        <f t="shared" si="68"/>
        <v>0</v>
      </c>
      <c r="AB105" s="13">
        <f t="shared" si="68"/>
        <v>0</v>
      </c>
      <c r="AC105" s="46">
        <f t="shared" si="69"/>
        <v>0</v>
      </c>
    </row>
    <row r="106" spans="1:29" ht="12.6" customHeight="1" x14ac:dyDescent="0.2">
      <c r="A106" s="547" t="s">
        <v>156</v>
      </c>
      <c r="B106" s="3" t="s">
        <v>85</v>
      </c>
      <c r="C106" s="12">
        <v>1</v>
      </c>
      <c r="D106" s="13"/>
      <c r="E106" s="14">
        <v>1</v>
      </c>
      <c r="F106" s="12"/>
      <c r="G106" s="13"/>
      <c r="H106" s="14"/>
      <c r="I106" s="12"/>
      <c r="J106" s="13"/>
      <c r="K106" s="14"/>
      <c r="L106" s="12"/>
      <c r="M106" s="13"/>
      <c r="N106" s="14"/>
      <c r="O106" s="12"/>
      <c r="P106" s="13"/>
      <c r="Q106" s="46"/>
      <c r="R106" s="12"/>
      <c r="S106" s="13"/>
      <c r="T106" s="46"/>
      <c r="U106" s="12"/>
      <c r="V106" s="13"/>
      <c r="W106" s="14"/>
      <c r="X106" s="12"/>
      <c r="Y106" s="13"/>
      <c r="Z106" s="14"/>
      <c r="AA106" s="12">
        <f t="shared" si="68"/>
        <v>1</v>
      </c>
      <c r="AB106" s="13">
        <f t="shared" si="68"/>
        <v>0</v>
      </c>
      <c r="AC106" s="46">
        <f t="shared" si="69"/>
        <v>1</v>
      </c>
    </row>
    <row r="107" spans="1:29" ht="12.6" hidden="1" customHeight="1" x14ac:dyDescent="0.2">
      <c r="A107" s="547" t="s">
        <v>157</v>
      </c>
      <c r="B107" s="3" t="s">
        <v>85</v>
      </c>
      <c r="C107" s="12"/>
      <c r="D107" s="13"/>
      <c r="E107" s="14"/>
      <c r="F107" s="12"/>
      <c r="G107" s="13"/>
      <c r="H107" s="14"/>
      <c r="I107" s="12"/>
      <c r="J107" s="13"/>
      <c r="K107" s="14"/>
      <c r="L107" s="12"/>
      <c r="M107" s="13"/>
      <c r="N107" s="14"/>
      <c r="O107" s="12"/>
      <c r="P107" s="13"/>
      <c r="Q107" s="46"/>
      <c r="R107" s="12"/>
      <c r="S107" s="13"/>
      <c r="T107" s="46"/>
      <c r="U107" s="12"/>
      <c r="V107" s="13"/>
      <c r="W107" s="14"/>
      <c r="X107" s="12"/>
      <c r="Y107" s="13"/>
      <c r="Z107" s="14"/>
      <c r="AA107" s="12">
        <f t="shared" si="68"/>
        <v>0</v>
      </c>
      <c r="AB107" s="13">
        <f t="shared" si="68"/>
        <v>0</v>
      </c>
      <c r="AC107" s="46">
        <f t="shared" si="69"/>
        <v>0</v>
      </c>
    </row>
    <row r="108" spans="1:29" ht="12.6" customHeight="1" x14ac:dyDescent="0.2">
      <c r="A108" s="547" t="s">
        <v>158</v>
      </c>
      <c r="B108" s="3" t="s">
        <v>85</v>
      </c>
      <c r="C108" s="12">
        <v>15</v>
      </c>
      <c r="D108" s="13">
        <v>2</v>
      </c>
      <c r="E108" s="14">
        <v>17</v>
      </c>
      <c r="F108" s="12"/>
      <c r="G108" s="13"/>
      <c r="H108" s="14"/>
      <c r="I108" s="12"/>
      <c r="J108" s="13"/>
      <c r="K108" s="14"/>
      <c r="L108" s="12"/>
      <c r="M108" s="13"/>
      <c r="N108" s="14"/>
      <c r="O108" s="12"/>
      <c r="P108" s="13"/>
      <c r="Q108" s="46"/>
      <c r="R108" s="12"/>
      <c r="S108" s="13"/>
      <c r="T108" s="46"/>
      <c r="U108" s="12"/>
      <c r="V108" s="13"/>
      <c r="W108" s="14"/>
      <c r="X108" s="12"/>
      <c r="Y108" s="13"/>
      <c r="Z108" s="14"/>
      <c r="AA108" s="12">
        <f t="shared" si="68"/>
        <v>15</v>
      </c>
      <c r="AB108" s="13">
        <f t="shared" si="68"/>
        <v>2</v>
      </c>
      <c r="AC108" s="46">
        <f t="shared" si="69"/>
        <v>17</v>
      </c>
    </row>
    <row r="109" spans="1:29" ht="12.6" customHeight="1" x14ac:dyDescent="0.2">
      <c r="A109" s="547" t="s">
        <v>52</v>
      </c>
      <c r="B109" s="3" t="s">
        <v>85</v>
      </c>
      <c r="C109" s="12">
        <v>8</v>
      </c>
      <c r="D109" s="13">
        <v>1</v>
      </c>
      <c r="E109" s="14">
        <v>9</v>
      </c>
      <c r="F109" s="12">
        <v>1</v>
      </c>
      <c r="G109" s="13"/>
      <c r="H109" s="14">
        <v>1</v>
      </c>
      <c r="I109" s="12"/>
      <c r="J109" s="13"/>
      <c r="K109" s="14"/>
      <c r="L109" s="12">
        <v>1</v>
      </c>
      <c r="M109" s="13"/>
      <c r="N109" s="14">
        <v>1</v>
      </c>
      <c r="O109" s="12">
        <v>1</v>
      </c>
      <c r="P109" s="13"/>
      <c r="Q109" s="46">
        <v>1</v>
      </c>
      <c r="R109" s="12"/>
      <c r="S109" s="13"/>
      <c r="T109" s="46"/>
      <c r="U109" s="12"/>
      <c r="V109" s="13"/>
      <c r="W109" s="14"/>
      <c r="X109" s="12"/>
      <c r="Y109" s="13"/>
      <c r="Z109" s="14"/>
      <c r="AA109" s="12">
        <f t="shared" si="68"/>
        <v>11</v>
      </c>
      <c r="AB109" s="13">
        <f t="shared" si="68"/>
        <v>1</v>
      </c>
      <c r="AC109" s="46">
        <f t="shared" si="69"/>
        <v>12</v>
      </c>
    </row>
    <row r="110" spans="1:29" ht="12.6" customHeight="1" x14ac:dyDescent="0.2">
      <c r="A110" s="547" t="s">
        <v>348</v>
      </c>
      <c r="B110" s="3" t="s">
        <v>85</v>
      </c>
      <c r="C110" s="12">
        <v>1</v>
      </c>
      <c r="D110" s="13"/>
      <c r="E110" s="14">
        <v>1</v>
      </c>
      <c r="F110" s="12"/>
      <c r="G110" s="13"/>
      <c r="H110" s="14"/>
      <c r="I110" s="12"/>
      <c r="J110" s="13"/>
      <c r="K110" s="14"/>
      <c r="L110" s="12"/>
      <c r="M110" s="13"/>
      <c r="N110" s="14"/>
      <c r="O110" s="12"/>
      <c r="P110" s="13"/>
      <c r="Q110" s="46"/>
      <c r="R110" s="12"/>
      <c r="S110" s="13"/>
      <c r="T110" s="46"/>
      <c r="U110" s="12"/>
      <c r="V110" s="13"/>
      <c r="W110" s="14"/>
      <c r="X110" s="12"/>
      <c r="Y110" s="13"/>
      <c r="Z110" s="14"/>
      <c r="AA110" s="12">
        <f t="shared" si="68"/>
        <v>1</v>
      </c>
      <c r="AB110" s="13">
        <f t="shared" si="68"/>
        <v>0</v>
      </c>
      <c r="AC110" s="46">
        <f t="shared" si="69"/>
        <v>1</v>
      </c>
    </row>
    <row r="111" spans="1:29" ht="12.6" customHeight="1" x14ac:dyDescent="0.2">
      <c r="A111" s="547" t="s">
        <v>147</v>
      </c>
      <c r="B111" s="3" t="s">
        <v>85</v>
      </c>
      <c r="C111" s="12">
        <v>1</v>
      </c>
      <c r="D111" s="13"/>
      <c r="E111" s="14">
        <v>1</v>
      </c>
      <c r="F111" s="12"/>
      <c r="G111" s="13"/>
      <c r="H111" s="14"/>
      <c r="I111" s="12"/>
      <c r="J111" s="13"/>
      <c r="K111" s="14"/>
      <c r="L111" s="12"/>
      <c r="M111" s="13"/>
      <c r="N111" s="14"/>
      <c r="O111" s="12"/>
      <c r="P111" s="13"/>
      <c r="Q111" s="46"/>
      <c r="R111" s="12"/>
      <c r="S111" s="13"/>
      <c r="T111" s="46"/>
      <c r="U111" s="12"/>
      <c r="V111" s="13"/>
      <c r="W111" s="14"/>
      <c r="X111" s="12"/>
      <c r="Y111" s="13"/>
      <c r="Z111" s="14"/>
      <c r="AA111" s="12">
        <f t="shared" si="68"/>
        <v>1</v>
      </c>
      <c r="AB111" s="13">
        <f t="shared" si="68"/>
        <v>0</v>
      </c>
      <c r="AC111" s="46">
        <f t="shared" si="69"/>
        <v>1</v>
      </c>
    </row>
    <row r="112" spans="1:29" ht="12.6" customHeight="1" x14ac:dyDescent="0.2">
      <c r="A112" s="547" t="s">
        <v>341</v>
      </c>
      <c r="B112" s="3" t="s">
        <v>85</v>
      </c>
      <c r="C112" s="12">
        <v>1</v>
      </c>
      <c r="D112" s="13">
        <v>1</v>
      </c>
      <c r="E112" s="14">
        <v>2</v>
      </c>
      <c r="F112" s="12"/>
      <c r="G112" s="13"/>
      <c r="H112" s="14"/>
      <c r="I112" s="12"/>
      <c r="J112" s="13"/>
      <c r="K112" s="14"/>
      <c r="L112" s="12"/>
      <c r="M112" s="13"/>
      <c r="N112" s="14"/>
      <c r="O112" s="12"/>
      <c r="P112" s="13"/>
      <c r="Q112" s="46"/>
      <c r="R112" s="12"/>
      <c r="S112" s="13"/>
      <c r="T112" s="46"/>
      <c r="U112" s="12"/>
      <c r="V112" s="13"/>
      <c r="W112" s="14"/>
      <c r="X112" s="12"/>
      <c r="Y112" s="13"/>
      <c r="Z112" s="14"/>
      <c r="AA112" s="12">
        <f t="shared" si="68"/>
        <v>1</v>
      </c>
      <c r="AB112" s="13">
        <f t="shared" si="68"/>
        <v>1</v>
      </c>
      <c r="AC112" s="46">
        <f t="shared" si="69"/>
        <v>2</v>
      </c>
    </row>
    <row r="113" spans="1:29" ht="12.6" hidden="1" customHeight="1" x14ac:dyDescent="0.2">
      <c r="A113" s="562" t="s">
        <v>53</v>
      </c>
      <c r="B113" s="3" t="s">
        <v>88</v>
      </c>
      <c r="C113" s="12"/>
      <c r="D113" s="13"/>
      <c r="E113" s="14"/>
      <c r="F113" s="12"/>
      <c r="G113" s="13"/>
      <c r="H113" s="14"/>
      <c r="I113" s="12"/>
      <c r="J113" s="13"/>
      <c r="K113" s="14"/>
      <c r="L113" s="12"/>
      <c r="M113" s="13"/>
      <c r="N113" s="14"/>
      <c r="O113" s="12"/>
      <c r="P113" s="13"/>
      <c r="Q113" s="46"/>
      <c r="R113" s="12"/>
      <c r="S113" s="13"/>
      <c r="T113" s="46"/>
      <c r="U113" s="12"/>
      <c r="V113" s="13"/>
      <c r="W113" s="14"/>
      <c r="X113" s="12"/>
      <c r="Y113" s="13"/>
      <c r="Z113" s="14"/>
      <c r="AA113" s="12">
        <f t="shared" si="68"/>
        <v>0</v>
      </c>
      <c r="AB113" s="13">
        <f t="shared" si="68"/>
        <v>0</v>
      </c>
      <c r="AC113" s="46">
        <f t="shared" si="69"/>
        <v>0</v>
      </c>
    </row>
    <row r="114" spans="1:29" ht="12.6" hidden="1" customHeight="1" x14ac:dyDescent="0.2">
      <c r="A114" s="562"/>
      <c r="B114" s="3" t="s">
        <v>143</v>
      </c>
      <c r="C114" s="12"/>
      <c r="D114" s="13"/>
      <c r="E114" s="14"/>
      <c r="F114" s="12"/>
      <c r="G114" s="13"/>
      <c r="H114" s="14"/>
      <c r="I114" s="12"/>
      <c r="J114" s="13"/>
      <c r="K114" s="14"/>
      <c r="L114" s="12"/>
      <c r="M114" s="13"/>
      <c r="N114" s="14"/>
      <c r="O114" s="12"/>
      <c r="P114" s="13"/>
      <c r="Q114" s="46"/>
      <c r="R114" s="12"/>
      <c r="S114" s="13"/>
      <c r="T114" s="46"/>
      <c r="U114" s="12"/>
      <c r="V114" s="13"/>
      <c r="W114" s="14"/>
      <c r="X114" s="12"/>
      <c r="Y114" s="13"/>
      <c r="Z114" s="14"/>
      <c r="AA114" s="12">
        <f t="shared" ref="AA114:AB117" si="70">SUM(C114,F114,I114,L114,O114,R114,U114,X114)</f>
        <v>0</v>
      </c>
      <c r="AB114" s="13">
        <f t="shared" si="70"/>
        <v>0</v>
      </c>
      <c r="AC114" s="46">
        <f t="shared" si="69"/>
        <v>0</v>
      </c>
    </row>
    <row r="115" spans="1:29" ht="12.6" hidden="1" customHeight="1" x14ac:dyDescent="0.2">
      <c r="A115" s="547" t="s">
        <v>131</v>
      </c>
      <c r="B115" s="3" t="s">
        <v>88</v>
      </c>
      <c r="C115" s="12"/>
      <c r="D115" s="13"/>
      <c r="E115" s="14"/>
      <c r="F115" s="12"/>
      <c r="G115" s="13"/>
      <c r="H115" s="14"/>
      <c r="I115" s="12"/>
      <c r="J115" s="13"/>
      <c r="K115" s="14"/>
      <c r="L115" s="12"/>
      <c r="M115" s="13"/>
      <c r="N115" s="14"/>
      <c r="O115" s="12"/>
      <c r="P115" s="13"/>
      <c r="Q115" s="46"/>
      <c r="R115" s="12"/>
      <c r="S115" s="13"/>
      <c r="T115" s="46"/>
      <c r="U115" s="12"/>
      <c r="V115" s="13"/>
      <c r="W115" s="14"/>
      <c r="X115" s="12"/>
      <c r="Y115" s="13"/>
      <c r="Z115" s="14"/>
      <c r="AA115" s="12">
        <f t="shared" si="70"/>
        <v>0</v>
      </c>
      <c r="AB115" s="13">
        <f t="shared" si="70"/>
        <v>0</v>
      </c>
      <c r="AC115" s="46">
        <f t="shared" si="69"/>
        <v>0</v>
      </c>
    </row>
    <row r="116" spans="1:29" ht="12.6" hidden="1" customHeight="1" x14ac:dyDescent="0.2">
      <c r="A116" s="547" t="s">
        <v>54</v>
      </c>
      <c r="B116" s="3" t="s">
        <v>2</v>
      </c>
      <c r="C116" s="12"/>
      <c r="D116" s="13"/>
      <c r="E116" s="14"/>
      <c r="F116" s="12"/>
      <c r="G116" s="13"/>
      <c r="H116" s="14"/>
      <c r="I116" s="12"/>
      <c r="J116" s="13"/>
      <c r="K116" s="14"/>
      <c r="L116" s="12"/>
      <c r="M116" s="13"/>
      <c r="N116" s="14"/>
      <c r="O116" s="12"/>
      <c r="P116" s="13"/>
      <c r="Q116" s="46"/>
      <c r="R116" s="12"/>
      <c r="S116" s="13"/>
      <c r="T116" s="46"/>
      <c r="U116" s="12"/>
      <c r="V116" s="13"/>
      <c r="W116" s="14"/>
      <c r="X116" s="12"/>
      <c r="Y116" s="13"/>
      <c r="Z116" s="14"/>
      <c r="AA116" s="12">
        <f t="shared" si="70"/>
        <v>0</v>
      </c>
      <c r="AB116" s="13">
        <f t="shared" si="70"/>
        <v>0</v>
      </c>
      <c r="AC116" s="46">
        <f t="shared" si="69"/>
        <v>0</v>
      </c>
    </row>
    <row r="117" spans="1:29" ht="12.6" customHeight="1" x14ac:dyDescent="0.2">
      <c r="A117" s="547" t="s">
        <v>55</v>
      </c>
      <c r="B117" s="3" t="s">
        <v>86</v>
      </c>
      <c r="C117" s="12">
        <v>18</v>
      </c>
      <c r="D117" s="13">
        <v>2</v>
      </c>
      <c r="E117" s="14">
        <v>20</v>
      </c>
      <c r="F117" s="12">
        <v>5</v>
      </c>
      <c r="G117" s="13"/>
      <c r="H117" s="14">
        <v>5</v>
      </c>
      <c r="I117" s="12">
        <v>1</v>
      </c>
      <c r="J117" s="13"/>
      <c r="K117" s="14">
        <v>1</v>
      </c>
      <c r="L117" s="12">
        <v>1</v>
      </c>
      <c r="M117" s="13"/>
      <c r="N117" s="14">
        <v>1</v>
      </c>
      <c r="O117" s="12"/>
      <c r="P117" s="13"/>
      <c r="Q117" s="46"/>
      <c r="R117" s="12"/>
      <c r="S117" s="13"/>
      <c r="T117" s="46"/>
      <c r="U117" s="12">
        <v>3</v>
      </c>
      <c r="V117" s="13">
        <v>1</v>
      </c>
      <c r="W117" s="14">
        <v>4</v>
      </c>
      <c r="X117" s="12">
        <v>1</v>
      </c>
      <c r="Y117" s="13"/>
      <c r="Z117" s="14">
        <v>1</v>
      </c>
      <c r="AA117" s="12">
        <f t="shared" si="70"/>
        <v>29</v>
      </c>
      <c r="AB117" s="13">
        <f t="shared" si="70"/>
        <v>3</v>
      </c>
      <c r="AC117" s="46">
        <f t="shared" si="69"/>
        <v>32</v>
      </c>
    </row>
    <row r="118" spans="1:29" s="4" customFormat="1" ht="12.6" customHeight="1" x14ac:dyDescent="0.2">
      <c r="A118" s="66" t="s">
        <v>102</v>
      </c>
      <c r="B118" s="9"/>
      <c r="C118" s="15">
        <f>SUM(C97:C117)</f>
        <v>164</v>
      </c>
      <c r="D118" s="16">
        <f t="shared" ref="D118:AC118" si="71">SUM(D97:D117)</f>
        <v>15</v>
      </c>
      <c r="E118" s="17">
        <f t="shared" si="71"/>
        <v>179</v>
      </c>
      <c r="F118" s="15">
        <f t="shared" si="71"/>
        <v>19</v>
      </c>
      <c r="G118" s="16">
        <f t="shared" si="71"/>
        <v>2</v>
      </c>
      <c r="H118" s="17">
        <f t="shared" si="71"/>
        <v>21</v>
      </c>
      <c r="I118" s="15">
        <f t="shared" si="71"/>
        <v>3</v>
      </c>
      <c r="J118" s="16">
        <f t="shared" si="71"/>
        <v>0</v>
      </c>
      <c r="K118" s="17">
        <f t="shared" si="71"/>
        <v>3</v>
      </c>
      <c r="L118" s="15">
        <f t="shared" si="71"/>
        <v>6</v>
      </c>
      <c r="M118" s="16">
        <f t="shared" si="71"/>
        <v>1</v>
      </c>
      <c r="N118" s="17">
        <f t="shared" si="71"/>
        <v>7</v>
      </c>
      <c r="O118" s="15">
        <f t="shared" si="71"/>
        <v>3</v>
      </c>
      <c r="P118" s="16">
        <f t="shared" si="71"/>
        <v>1</v>
      </c>
      <c r="Q118" s="47">
        <f t="shared" si="71"/>
        <v>4</v>
      </c>
      <c r="R118" s="15">
        <f t="shared" si="71"/>
        <v>1</v>
      </c>
      <c r="S118" s="16">
        <f t="shared" si="71"/>
        <v>0</v>
      </c>
      <c r="T118" s="47">
        <f t="shared" si="71"/>
        <v>1</v>
      </c>
      <c r="U118" s="15">
        <f t="shared" si="71"/>
        <v>6</v>
      </c>
      <c r="V118" s="16">
        <f t="shared" si="71"/>
        <v>1</v>
      </c>
      <c r="W118" s="17">
        <f t="shared" si="71"/>
        <v>7</v>
      </c>
      <c r="X118" s="15">
        <f t="shared" si="71"/>
        <v>5</v>
      </c>
      <c r="Y118" s="16">
        <f t="shared" si="71"/>
        <v>0</v>
      </c>
      <c r="Z118" s="17">
        <f t="shared" si="71"/>
        <v>5</v>
      </c>
      <c r="AA118" s="15">
        <f t="shared" si="71"/>
        <v>207</v>
      </c>
      <c r="AB118" s="16">
        <f t="shared" si="71"/>
        <v>20</v>
      </c>
      <c r="AC118" s="47">
        <f t="shared" si="71"/>
        <v>227</v>
      </c>
    </row>
    <row r="119" spans="1:29" s="4" customFormat="1" ht="12.6" customHeight="1" x14ac:dyDescent="0.2">
      <c r="A119" s="552" t="s">
        <v>354</v>
      </c>
      <c r="B119" s="11" t="s">
        <v>85</v>
      </c>
      <c r="C119" s="553">
        <v>1</v>
      </c>
      <c r="D119" s="554">
        <v>1</v>
      </c>
      <c r="E119" s="555">
        <v>2</v>
      </c>
      <c r="F119" s="553">
        <v>3</v>
      </c>
      <c r="G119" s="554"/>
      <c r="H119" s="555">
        <v>3</v>
      </c>
      <c r="I119" s="553"/>
      <c r="J119" s="554"/>
      <c r="K119" s="555"/>
      <c r="L119" s="553"/>
      <c r="M119" s="554"/>
      <c r="N119" s="555"/>
      <c r="O119" s="553"/>
      <c r="P119" s="554"/>
      <c r="Q119" s="556"/>
      <c r="R119" s="553"/>
      <c r="S119" s="554"/>
      <c r="T119" s="556"/>
      <c r="U119" s="553"/>
      <c r="V119" s="554"/>
      <c r="W119" s="555"/>
      <c r="X119" s="553"/>
      <c r="Y119" s="554"/>
      <c r="Z119" s="555"/>
      <c r="AA119" s="553">
        <f>SUM(C119,F119,I119,L119,O119,R119,U119,X119)</f>
        <v>4</v>
      </c>
      <c r="AB119" s="554">
        <f t="shared" ref="AB119:AB120" si="72">SUM(D119,G119,J119,M119,P119,S119,V119,Y119)</f>
        <v>1</v>
      </c>
      <c r="AC119" s="556">
        <f t="shared" ref="AC119:AC120" si="73">SUM(AA119:AB119)</f>
        <v>5</v>
      </c>
    </row>
    <row r="120" spans="1:29" s="4" customFormat="1" ht="12.6" customHeight="1" x14ac:dyDescent="0.2">
      <c r="A120" s="551"/>
      <c r="B120" s="3" t="s">
        <v>140</v>
      </c>
      <c r="C120" s="557"/>
      <c r="D120" s="558"/>
      <c r="E120" s="559"/>
      <c r="F120" s="557"/>
      <c r="G120" s="558"/>
      <c r="H120" s="559"/>
      <c r="I120" s="557"/>
      <c r="J120" s="558"/>
      <c r="K120" s="559"/>
      <c r="L120" s="557"/>
      <c r="M120" s="558"/>
      <c r="N120" s="559"/>
      <c r="O120" s="557"/>
      <c r="P120" s="558">
        <v>1</v>
      </c>
      <c r="Q120" s="560">
        <v>1</v>
      </c>
      <c r="R120" s="557"/>
      <c r="S120" s="558"/>
      <c r="T120" s="560"/>
      <c r="U120" s="557"/>
      <c r="V120" s="558"/>
      <c r="W120" s="559"/>
      <c r="X120" s="557"/>
      <c r="Y120" s="558"/>
      <c r="Z120" s="559"/>
      <c r="AA120" s="557">
        <f t="shared" ref="AA120" si="74">SUM(C120,F120,I120,L120,O120,R120,U120,X120)</f>
        <v>0</v>
      </c>
      <c r="AB120" s="558">
        <f t="shared" si="72"/>
        <v>1</v>
      </c>
      <c r="AC120" s="560">
        <f t="shared" si="73"/>
        <v>1</v>
      </c>
    </row>
    <row r="121" spans="1:29" ht="12.6" customHeight="1" x14ac:dyDescent="0.2">
      <c r="A121" s="551" t="s">
        <v>56</v>
      </c>
      <c r="B121" s="3" t="s">
        <v>2</v>
      </c>
      <c r="C121" s="12">
        <v>18</v>
      </c>
      <c r="D121" s="13">
        <v>3</v>
      </c>
      <c r="E121" s="14">
        <v>21</v>
      </c>
      <c r="F121" s="12">
        <v>4</v>
      </c>
      <c r="G121" s="13">
        <v>1</v>
      </c>
      <c r="H121" s="14">
        <v>5</v>
      </c>
      <c r="I121" s="12">
        <v>1</v>
      </c>
      <c r="J121" s="13"/>
      <c r="K121" s="14">
        <v>1</v>
      </c>
      <c r="L121" s="12"/>
      <c r="M121" s="13"/>
      <c r="N121" s="14"/>
      <c r="O121" s="12">
        <v>2</v>
      </c>
      <c r="P121" s="13"/>
      <c r="Q121" s="46">
        <v>2</v>
      </c>
      <c r="R121" s="12"/>
      <c r="S121" s="13"/>
      <c r="T121" s="46"/>
      <c r="U121" s="12">
        <v>1</v>
      </c>
      <c r="V121" s="13"/>
      <c r="W121" s="14">
        <v>1</v>
      </c>
      <c r="X121" s="12"/>
      <c r="Y121" s="13"/>
      <c r="Z121" s="14"/>
      <c r="AA121" s="12">
        <f t="shared" ref="AA121:AB125" si="75">SUM(C121,F121,I121,L121,O121,R121,U121,X121)</f>
        <v>26</v>
      </c>
      <c r="AB121" s="13">
        <f t="shared" si="75"/>
        <v>4</v>
      </c>
      <c r="AC121" s="46">
        <f t="shared" ref="AC121:AC125" si="76">SUM(AA121:AB121)</f>
        <v>30</v>
      </c>
    </row>
    <row r="122" spans="1:29" s="561" customFormat="1" ht="12.6" customHeight="1" x14ac:dyDescent="0.2">
      <c r="A122" s="66" t="s">
        <v>355</v>
      </c>
      <c r="B122" s="9"/>
      <c r="C122" s="15">
        <f>SUM(C119:C121)</f>
        <v>19</v>
      </c>
      <c r="D122" s="16">
        <f t="shared" ref="D122:AC122" si="77">SUM(D119:D121)</f>
        <v>4</v>
      </c>
      <c r="E122" s="17">
        <f t="shared" si="77"/>
        <v>23</v>
      </c>
      <c r="F122" s="15">
        <f t="shared" si="77"/>
        <v>7</v>
      </c>
      <c r="G122" s="16">
        <f t="shared" si="77"/>
        <v>1</v>
      </c>
      <c r="H122" s="17">
        <f t="shared" si="77"/>
        <v>8</v>
      </c>
      <c r="I122" s="15">
        <f t="shared" si="77"/>
        <v>1</v>
      </c>
      <c r="J122" s="16">
        <f t="shared" si="77"/>
        <v>0</v>
      </c>
      <c r="K122" s="17">
        <f t="shared" si="77"/>
        <v>1</v>
      </c>
      <c r="L122" s="15">
        <f t="shared" si="77"/>
        <v>0</v>
      </c>
      <c r="M122" s="16">
        <f t="shared" si="77"/>
        <v>0</v>
      </c>
      <c r="N122" s="17">
        <f t="shared" si="77"/>
        <v>0</v>
      </c>
      <c r="O122" s="15">
        <f t="shared" si="77"/>
        <v>2</v>
      </c>
      <c r="P122" s="16">
        <f t="shared" si="77"/>
        <v>1</v>
      </c>
      <c r="Q122" s="47">
        <f t="shared" si="77"/>
        <v>3</v>
      </c>
      <c r="R122" s="15">
        <f t="shared" si="77"/>
        <v>0</v>
      </c>
      <c r="S122" s="16">
        <f t="shared" si="77"/>
        <v>0</v>
      </c>
      <c r="T122" s="47">
        <f t="shared" si="77"/>
        <v>0</v>
      </c>
      <c r="U122" s="15">
        <f t="shared" si="77"/>
        <v>1</v>
      </c>
      <c r="V122" s="16">
        <f t="shared" si="77"/>
        <v>0</v>
      </c>
      <c r="W122" s="17">
        <f t="shared" si="77"/>
        <v>1</v>
      </c>
      <c r="X122" s="15">
        <f t="shared" si="77"/>
        <v>0</v>
      </c>
      <c r="Y122" s="16">
        <f t="shared" si="77"/>
        <v>0</v>
      </c>
      <c r="Z122" s="17">
        <f t="shared" si="77"/>
        <v>0</v>
      </c>
      <c r="AA122" s="15">
        <f t="shared" si="77"/>
        <v>30</v>
      </c>
      <c r="AB122" s="16">
        <f t="shared" si="77"/>
        <v>6</v>
      </c>
      <c r="AC122" s="47">
        <f t="shared" si="77"/>
        <v>36</v>
      </c>
    </row>
    <row r="123" spans="1:29" ht="12.6" customHeight="1" x14ac:dyDescent="0.2">
      <c r="A123" s="547" t="s">
        <v>57</v>
      </c>
      <c r="B123" s="3" t="s">
        <v>2</v>
      </c>
      <c r="C123" s="12">
        <v>61</v>
      </c>
      <c r="D123" s="13">
        <v>10</v>
      </c>
      <c r="E123" s="14">
        <v>71</v>
      </c>
      <c r="F123" s="12">
        <v>12</v>
      </c>
      <c r="G123" s="13">
        <v>2</v>
      </c>
      <c r="H123" s="14">
        <v>14</v>
      </c>
      <c r="I123" s="12"/>
      <c r="J123" s="13"/>
      <c r="K123" s="14"/>
      <c r="L123" s="12">
        <v>1</v>
      </c>
      <c r="M123" s="13">
        <v>1</v>
      </c>
      <c r="N123" s="14">
        <v>2</v>
      </c>
      <c r="O123" s="12">
        <v>5</v>
      </c>
      <c r="P123" s="13">
        <v>1</v>
      </c>
      <c r="Q123" s="46">
        <v>6</v>
      </c>
      <c r="R123" s="12"/>
      <c r="S123" s="13"/>
      <c r="T123" s="46"/>
      <c r="U123" s="12">
        <v>1</v>
      </c>
      <c r="V123" s="13">
        <v>1</v>
      </c>
      <c r="W123" s="14">
        <v>2</v>
      </c>
      <c r="X123" s="12">
        <v>4</v>
      </c>
      <c r="Y123" s="13"/>
      <c r="Z123" s="14">
        <v>4</v>
      </c>
      <c r="AA123" s="12">
        <f t="shared" si="75"/>
        <v>84</v>
      </c>
      <c r="AB123" s="13">
        <f t="shared" si="75"/>
        <v>15</v>
      </c>
      <c r="AC123" s="46">
        <f t="shared" si="76"/>
        <v>99</v>
      </c>
    </row>
    <row r="124" spans="1:29" ht="12.6" customHeight="1" x14ac:dyDescent="0.2">
      <c r="A124" s="547" t="s">
        <v>151</v>
      </c>
      <c r="B124" s="3" t="s">
        <v>2</v>
      </c>
      <c r="C124" s="12">
        <v>73</v>
      </c>
      <c r="D124" s="13">
        <v>21</v>
      </c>
      <c r="E124" s="14">
        <v>94</v>
      </c>
      <c r="F124" s="12">
        <v>15</v>
      </c>
      <c r="G124" s="13">
        <v>2</v>
      </c>
      <c r="H124" s="14">
        <v>17</v>
      </c>
      <c r="I124" s="12"/>
      <c r="J124" s="13"/>
      <c r="K124" s="14"/>
      <c r="L124" s="12">
        <v>4</v>
      </c>
      <c r="M124" s="13">
        <v>2</v>
      </c>
      <c r="N124" s="14">
        <v>6</v>
      </c>
      <c r="O124" s="12">
        <v>5</v>
      </c>
      <c r="P124" s="13"/>
      <c r="Q124" s="46">
        <v>5</v>
      </c>
      <c r="R124" s="12"/>
      <c r="S124" s="13"/>
      <c r="T124" s="46"/>
      <c r="U124" s="12">
        <v>1</v>
      </c>
      <c r="V124" s="13"/>
      <c r="W124" s="14">
        <v>1</v>
      </c>
      <c r="X124" s="12">
        <v>3</v>
      </c>
      <c r="Y124" s="13">
        <v>1</v>
      </c>
      <c r="Z124" s="14">
        <v>4</v>
      </c>
      <c r="AA124" s="12">
        <f t="shared" si="75"/>
        <v>101</v>
      </c>
      <c r="AB124" s="13">
        <f t="shared" si="75"/>
        <v>26</v>
      </c>
      <c r="AC124" s="46">
        <f t="shared" si="76"/>
        <v>127</v>
      </c>
    </row>
    <row r="125" spans="1:29" ht="12.6" customHeight="1" x14ac:dyDescent="0.2">
      <c r="A125" s="547" t="s">
        <v>58</v>
      </c>
      <c r="B125" s="3" t="s">
        <v>86</v>
      </c>
      <c r="C125" s="12">
        <v>10</v>
      </c>
      <c r="D125" s="13">
        <v>1</v>
      </c>
      <c r="E125" s="14">
        <v>11</v>
      </c>
      <c r="F125" s="12">
        <v>5</v>
      </c>
      <c r="G125" s="13"/>
      <c r="H125" s="14">
        <v>5</v>
      </c>
      <c r="I125" s="12"/>
      <c r="J125" s="13"/>
      <c r="K125" s="14"/>
      <c r="L125" s="12"/>
      <c r="M125" s="13"/>
      <c r="N125" s="14"/>
      <c r="O125" s="12"/>
      <c r="P125" s="13"/>
      <c r="Q125" s="46"/>
      <c r="R125" s="12"/>
      <c r="S125" s="13"/>
      <c r="T125" s="46"/>
      <c r="U125" s="12"/>
      <c r="V125" s="13">
        <v>1</v>
      </c>
      <c r="W125" s="14">
        <v>1</v>
      </c>
      <c r="X125" s="12"/>
      <c r="Y125" s="13"/>
      <c r="Z125" s="14"/>
      <c r="AA125" s="12">
        <f t="shared" si="75"/>
        <v>15</v>
      </c>
      <c r="AB125" s="13">
        <f t="shared" si="75"/>
        <v>2</v>
      </c>
      <c r="AC125" s="46">
        <f t="shared" si="76"/>
        <v>17</v>
      </c>
    </row>
    <row r="126" spans="1:29" s="4" customFormat="1" ht="12.6" customHeight="1" x14ac:dyDescent="0.2">
      <c r="A126" s="66" t="s">
        <v>103</v>
      </c>
      <c r="B126" s="9"/>
      <c r="C126" s="15">
        <f>SUM(C123:C125)</f>
        <v>144</v>
      </c>
      <c r="D126" s="16">
        <f t="shared" ref="D126:AC126" si="78">SUM(D123:D125)</f>
        <v>32</v>
      </c>
      <c r="E126" s="17">
        <f t="shared" si="78"/>
        <v>176</v>
      </c>
      <c r="F126" s="15">
        <f>SUM(F123:F125)</f>
        <v>32</v>
      </c>
      <c r="G126" s="16">
        <f t="shared" ref="G126:H126" si="79">SUM(G123:G125)</f>
        <v>4</v>
      </c>
      <c r="H126" s="17">
        <f t="shared" si="79"/>
        <v>36</v>
      </c>
      <c r="I126" s="15">
        <f>SUM(I123:I125)</f>
        <v>0</v>
      </c>
      <c r="J126" s="16">
        <f t="shared" ref="J126:K126" si="80">SUM(J123:J125)</f>
        <v>0</v>
      </c>
      <c r="K126" s="17">
        <f t="shared" si="80"/>
        <v>0</v>
      </c>
      <c r="L126" s="15">
        <f>SUM(L123:L125)</f>
        <v>5</v>
      </c>
      <c r="M126" s="16">
        <f t="shared" ref="M126:N126" si="81">SUM(M123:M125)</f>
        <v>3</v>
      </c>
      <c r="N126" s="17">
        <f t="shared" si="81"/>
        <v>8</v>
      </c>
      <c r="O126" s="15">
        <f>SUM(O123:O125)</f>
        <v>10</v>
      </c>
      <c r="P126" s="16">
        <f t="shared" ref="P126:Q126" si="82">SUM(P123:P125)</f>
        <v>1</v>
      </c>
      <c r="Q126" s="47">
        <f t="shared" si="82"/>
        <v>11</v>
      </c>
      <c r="R126" s="15">
        <f>SUM(R123:R125)</f>
        <v>0</v>
      </c>
      <c r="S126" s="16">
        <f t="shared" ref="S126:T126" si="83">SUM(S123:S125)</f>
        <v>0</v>
      </c>
      <c r="T126" s="47">
        <f t="shared" si="83"/>
        <v>0</v>
      </c>
      <c r="U126" s="15">
        <f>SUM(U123:U125)</f>
        <v>2</v>
      </c>
      <c r="V126" s="16">
        <f t="shared" ref="V126:W126" si="84">SUM(V123:V125)</f>
        <v>2</v>
      </c>
      <c r="W126" s="17">
        <f t="shared" si="84"/>
        <v>4</v>
      </c>
      <c r="X126" s="15">
        <f>SUM(X123:X125)</f>
        <v>7</v>
      </c>
      <c r="Y126" s="16">
        <f t="shared" ref="Y126:Z126" si="85">SUM(Y123:Y125)</f>
        <v>1</v>
      </c>
      <c r="Z126" s="17">
        <f t="shared" si="85"/>
        <v>8</v>
      </c>
      <c r="AA126" s="15">
        <f>SUM(AA123:AA125)</f>
        <v>200</v>
      </c>
      <c r="AB126" s="16">
        <f t="shared" si="78"/>
        <v>43</v>
      </c>
      <c r="AC126" s="47">
        <f t="shared" si="78"/>
        <v>243</v>
      </c>
    </row>
    <row r="127" spans="1:29" ht="12.6" customHeight="1" x14ac:dyDescent="0.2">
      <c r="A127" s="547" t="s">
        <v>27</v>
      </c>
      <c r="B127" s="3" t="s">
        <v>90</v>
      </c>
      <c r="C127" s="12">
        <v>44</v>
      </c>
      <c r="D127" s="13">
        <v>4</v>
      </c>
      <c r="E127" s="14">
        <v>48</v>
      </c>
      <c r="F127" s="12">
        <v>1</v>
      </c>
      <c r="G127" s="13"/>
      <c r="H127" s="14">
        <v>1</v>
      </c>
      <c r="I127" s="12">
        <v>1</v>
      </c>
      <c r="J127" s="13"/>
      <c r="K127" s="14">
        <v>1</v>
      </c>
      <c r="L127" s="12"/>
      <c r="M127" s="13">
        <v>1</v>
      </c>
      <c r="N127" s="14">
        <v>1</v>
      </c>
      <c r="O127" s="12"/>
      <c r="P127" s="13"/>
      <c r="Q127" s="46"/>
      <c r="R127" s="12"/>
      <c r="S127" s="13"/>
      <c r="T127" s="46"/>
      <c r="U127" s="12"/>
      <c r="V127" s="13"/>
      <c r="W127" s="14"/>
      <c r="X127" s="12">
        <v>3</v>
      </c>
      <c r="Y127" s="13">
        <v>2</v>
      </c>
      <c r="Z127" s="14">
        <v>5</v>
      </c>
      <c r="AA127" s="12">
        <f t="shared" ref="AA127:AB133" si="86">SUM(C127,F127,I127,L127,O127,R127,U127,X127)</f>
        <v>49</v>
      </c>
      <c r="AB127" s="13">
        <f>SUM(D127,G127,J127,M127,P127,S127,V127,Y127)</f>
        <v>7</v>
      </c>
      <c r="AC127" s="46">
        <f>SUM(AA127:AB127)</f>
        <v>56</v>
      </c>
    </row>
    <row r="128" spans="1:29" ht="12.6" hidden="1" customHeight="1" x14ac:dyDescent="0.2">
      <c r="A128" s="547" t="s">
        <v>3</v>
      </c>
      <c r="B128" s="3"/>
      <c r="C128" s="12"/>
      <c r="D128" s="13"/>
      <c r="E128" s="14"/>
      <c r="F128" s="12"/>
      <c r="G128" s="13"/>
      <c r="H128" s="14"/>
      <c r="I128" s="12"/>
      <c r="J128" s="13"/>
      <c r="K128" s="14"/>
      <c r="L128" s="12"/>
      <c r="M128" s="13"/>
      <c r="N128" s="14"/>
      <c r="O128" s="12"/>
      <c r="P128" s="13"/>
      <c r="Q128" s="46"/>
      <c r="R128" s="12"/>
      <c r="S128" s="13"/>
      <c r="T128" s="46"/>
      <c r="U128" s="12"/>
      <c r="V128" s="13"/>
      <c r="W128" s="14"/>
      <c r="X128" s="12"/>
      <c r="Y128" s="13"/>
      <c r="Z128" s="14">
        <v>0</v>
      </c>
      <c r="AA128" s="12">
        <f t="shared" si="86"/>
        <v>0</v>
      </c>
      <c r="AB128" s="13">
        <f t="shared" si="86"/>
        <v>0</v>
      </c>
      <c r="AC128" s="46">
        <f t="shared" ref="AC128" si="87">SUM(AA128:AB128)</f>
        <v>0</v>
      </c>
    </row>
    <row r="129" spans="1:29" s="10" customFormat="1" ht="15" x14ac:dyDescent="0.25">
      <c r="A129" s="52" t="s">
        <v>104</v>
      </c>
      <c r="B129" s="22"/>
      <c r="C129" s="95">
        <f>SUM(C76,C83,C96,C118,C122,C126,C127,C128)</f>
        <v>561</v>
      </c>
      <c r="D129" s="96">
        <f t="shared" ref="D129:AC129" si="88">SUM(D76,D83,D96,D118,D122,D126,D127,D128)</f>
        <v>126</v>
      </c>
      <c r="E129" s="25">
        <f t="shared" si="88"/>
        <v>687</v>
      </c>
      <c r="F129" s="23">
        <f t="shared" si="88"/>
        <v>103</v>
      </c>
      <c r="G129" s="24">
        <f t="shared" si="88"/>
        <v>17</v>
      </c>
      <c r="H129" s="25">
        <f t="shared" si="88"/>
        <v>120</v>
      </c>
      <c r="I129" s="23">
        <f t="shared" si="88"/>
        <v>7</v>
      </c>
      <c r="J129" s="24">
        <f t="shared" si="88"/>
        <v>1</v>
      </c>
      <c r="K129" s="25">
        <f t="shared" si="88"/>
        <v>8</v>
      </c>
      <c r="L129" s="23">
        <f t="shared" si="88"/>
        <v>16</v>
      </c>
      <c r="M129" s="24">
        <f t="shared" si="88"/>
        <v>7</v>
      </c>
      <c r="N129" s="25">
        <f t="shared" si="88"/>
        <v>23</v>
      </c>
      <c r="O129" s="23">
        <f t="shared" si="88"/>
        <v>22</v>
      </c>
      <c r="P129" s="24">
        <f t="shared" si="88"/>
        <v>5</v>
      </c>
      <c r="Q129" s="53">
        <f t="shared" si="88"/>
        <v>27</v>
      </c>
      <c r="R129" s="23">
        <f t="shared" si="88"/>
        <v>1</v>
      </c>
      <c r="S129" s="24">
        <f t="shared" si="88"/>
        <v>0</v>
      </c>
      <c r="T129" s="53">
        <f t="shared" si="88"/>
        <v>1</v>
      </c>
      <c r="U129" s="23">
        <f t="shared" si="88"/>
        <v>17</v>
      </c>
      <c r="V129" s="24">
        <f t="shared" si="88"/>
        <v>8</v>
      </c>
      <c r="W129" s="25">
        <f t="shared" si="88"/>
        <v>25</v>
      </c>
      <c r="X129" s="23">
        <f t="shared" si="88"/>
        <v>19</v>
      </c>
      <c r="Y129" s="24">
        <f t="shared" si="88"/>
        <v>4</v>
      </c>
      <c r="Z129" s="25">
        <f t="shared" si="88"/>
        <v>23</v>
      </c>
      <c r="AA129" s="95">
        <f t="shared" si="88"/>
        <v>746</v>
      </c>
      <c r="AB129" s="96">
        <f t="shared" si="88"/>
        <v>168</v>
      </c>
      <c r="AC129" s="531">
        <f t="shared" si="88"/>
        <v>914</v>
      </c>
    </row>
    <row r="130" spans="1:29" ht="12.6" customHeight="1" x14ac:dyDescent="0.2">
      <c r="A130" s="547" t="s">
        <v>59</v>
      </c>
      <c r="B130" s="3" t="s">
        <v>2</v>
      </c>
      <c r="C130" s="12"/>
      <c r="D130" s="13">
        <v>10</v>
      </c>
      <c r="E130" s="14">
        <v>10</v>
      </c>
      <c r="F130" s="12">
        <v>1</v>
      </c>
      <c r="G130" s="13">
        <v>2</v>
      </c>
      <c r="H130" s="14">
        <v>3</v>
      </c>
      <c r="I130" s="12"/>
      <c r="J130" s="13"/>
      <c r="K130" s="14"/>
      <c r="L130" s="12">
        <v>2</v>
      </c>
      <c r="M130" s="13">
        <v>3</v>
      </c>
      <c r="N130" s="14">
        <v>5</v>
      </c>
      <c r="O130" s="12"/>
      <c r="P130" s="13"/>
      <c r="Q130" s="46"/>
      <c r="R130" s="12"/>
      <c r="S130" s="13"/>
      <c r="T130" s="46"/>
      <c r="U130" s="12">
        <v>27</v>
      </c>
      <c r="V130" s="13">
        <v>14</v>
      </c>
      <c r="W130" s="14">
        <v>41</v>
      </c>
      <c r="X130" s="12"/>
      <c r="Y130" s="13"/>
      <c r="Z130" s="14"/>
      <c r="AA130" s="12">
        <f t="shared" si="86"/>
        <v>30</v>
      </c>
      <c r="AB130" s="13">
        <f t="shared" si="86"/>
        <v>29</v>
      </c>
      <c r="AC130" s="46">
        <f t="shared" ref="AC130:AC133" si="89">SUM(AA130:AB130)</f>
        <v>59</v>
      </c>
    </row>
    <row r="131" spans="1:29" ht="12.6" customHeight="1" x14ac:dyDescent="0.2">
      <c r="A131" s="547" t="s">
        <v>60</v>
      </c>
      <c r="B131" s="3" t="s">
        <v>86</v>
      </c>
      <c r="C131" s="12">
        <v>2</v>
      </c>
      <c r="D131" s="13">
        <v>4</v>
      </c>
      <c r="E131" s="14">
        <v>6</v>
      </c>
      <c r="F131" s="12"/>
      <c r="G131" s="13">
        <v>1</v>
      </c>
      <c r="H131" s="14">
        <v>1</v>
      </c>
      <c r="I131" s="12"/>
      <c r="J131" s="13"/>
      <c r="K131" s="14"/>
      <c r="L131" s="12"/>
      <c r="M131" s="13">
        <v>2</v>
      </c>
      <c r="N131" s="14">
        <v>2</v>
      </c>
      <c r="O131" s="12"/>
      <c r="P131" s="13">
        <v>1</v>
      </c>
      <c r="Q131" s="46">
        <v>1</v>
      </c>
      <c r="R131" s="12"/>
      <c r="S131" s="13"/>
      <c r="T131" s="46"/>
      <c r="U131" s="12">
        <v>12</v>
      </c>
      <c r="V131" s="13">
        <v>26</v>
      </c>
      <c r="W131" s="14">
        <v>38</v>
      </c>
      <c r="X131" s="12"/>
      <c r="Y131" s="13">
        <v>2</v>
      </c>
      <c r="Z131" s="14">
        <v>2</v>
      </c>
      <c r="AA131" s="12">
        <f t="shared" si="86"/>
        <v>14</v>
      </c>
      <c r="AB131" s="13">
        <f t="shared" si="86"/>
        <v>36</v>
      </c>
      <c r="AC131" s="46">
        <f t="shared" si="89"/>
        <v>50</v>
      </c>
    </row>
    <row r="132" spans="1:29" ht="12.6" customHeight="1" x14ac:dyDescent="0.2">
      <c r="A132" s="547" t="s">
        <v>342</v>
      </c>
      <c r="B132" s="3" t="s">
        <v>2</v>
      </c>
      <c r="C132" s="12">
        <v>3</v>
      </c>
      <c r="D132" s="13">
        <v>18</v>
      </c>
      <c r="E132" s="14">
        <v>21</v>
      </c>
      <c r="F132" s="12"/>
      <c r="G132" s="13">
        <v>2</v>
      </c>
      <c r="H132" s="14">
        <v>2</v>
      </c>
      <c r="I132" s="12"/>
      <c r="J132" s="13"/>
      <c r="K132" s="14"/>
      <c r="L132" s="12">
        <v>1</v>
      </c>
      <c r="M132" s="13">
        <v>1</v>
      </c>
      <c r="N132" s="14">
        <v>2</v>
      </c>
      <c r="O132" s="12"/>
      <c r="P132" s="13"/>
      <c r="Q132" s="46"/>
      <c r="R132" s="12"/>
      <c r="S132" s="13"/>
      <c r="T132" s="46"/>
      <c r="U132" s="12">
        <v>4</v>
      </c>
      <c r="V132" s="13"/>
      <c r="W132" s="14">
        <v>4</v>
      </c>
      <c r="X132" s="12"/>
      <c r="Y132" s="13">
        <v>1</v>
      </c>
      <c r="Z132" s="14">
        <v>1</v>
      </c>
      <c r="AA132" s="12">
        <f t="shared" si="86"/>
        <v>8</v>
      </c>
      <c r="AB132" s="13">
        <f t="shared" si="86"/>
        <v>22</v>
      </c>
      <c r="AC132" s="46">
        <f t="shared" si="89"/>
        <v>30</v>
      </c>
    </row>
    <row r="133" spans="1:29" ht="12.6" customHeight="1" x14ac:dyDescent="0.2">
      <c r="A133" s="547" t="s">
        <v>61</v>
      </c>
      <c r="B133" s="3" t="s">
        <v>2</v>
      </c>
      <c r="C133" s="12">
        <v>1</v>
      </c>
      <c r="D133" s="13">
        <v>8</v>
      </c>
      <c r="E133" s="14">
        <v>9</v>
      </c>
      <c r="F133" s="12"/>
      <c r="G133" s="13">
        <v>1</v>
      </c>
      <c r="H133" s="14">
        <v>1</v>
      </c>
      <c r="I133" s="12"/>
      <c r="J133" s="13"/>
      <c r="K133" s="14"/>
      <c r="L133" s="12"/>
      <c r="M133" s="13"/>
      <c r="N133" s="14"/>
      <c r="O133" s="12"/>
      <c r="P133" s="13"/>
      <c r="Q133" s="46"/>
      <c r="R133" s="12"/>
      <c r="S133" s="13"/>
      <c r="T133" s="46"/>
      <c r="U133" s="12">
        <v>7</v>
      </c>
      <c r="V133" s="13">
        <v>5</v>
      </c>
      <c r="W133" s="14">
        <v>12</v>
      </c>
      <c r="X133" s="12"/>
      <c r="Y133" s="13">
        <v>2</v>
      </c>
      <c r="Z133" s="14">
        <v>2</v>
      </c>
      <c r="AA133" s="12">
        <f t="shared" si="86"/>
        <v>8</v>
      </c>
      <c r="AB133" s="13">
        <f t="shared" si="86"/>
        <v>16</v>
      </c>
      <c r="AC133" s="46">
        <f t="shared" si="89"/>
        <v>24</v>
      </c>
    </row>
    <row r="134" spans="1:29" s="4" customFormat="1" ht="12.6" customHeight="1" x14ac:dyDescent="0.2">
      <c r="A134" s="66" t="s">
        <v>105</v>
      </c>
      <c r="B134" s="9"/>
      <c r="C134" s="15">
        <f>SUM(C130:C133)</f>
        <v>6</v>
      </c>
      <c r="D134" s="16">
        <f t="shared" ref="D134:AC134" si="90">SUM(D130:D133)</f>
        <v>40</v>
      </c>
      <c r="E134" s="17">
        <f t="shared" si="90"/>
        <v>46</v>
      </c>
      <c r="F134" s="15">
        <f>SUM(F130:F133)</f>
        <v>1</v>
      </c>
      <c r="G134" s="16">
        <f t="shared" ref="G134:H134" si="91">SUM(G130:G133)</f>
        <v>6</v>
      </c>
      <c r="H134" s="17">
        <f t="shared" si="91"/>
        <v>7</v>
      </c>
      <c r="I134" s="15">
        <f>SUM(I130:I133)</f>
        <v>0</v>
      </c>
      <c r="J134" s="16">
        <f t="shared" ref="J134:K134" si="92">SUM(J130:J133)</f>
        <v>0</v>
      </c>
      <c r="K134" s="17">
        <f t="shared" si="92"/>
        <v>0</v>
      </c>
      <c r="L134" s="15">
        <f>SUM(L130:L133)</f>
        <v>3</v>
      </c>
      <c r="M134" s="16">
        <f t="shared" ref="M134:N134" si="93">SUM(M130:M133)</f>
        <v>6</v>
      </c>
      <c r="N134" s="17">
        <f t="shared" si="93"/>
        <v>9</v>
      </c>
      <c r="O134" s="15">
        <f>SUM(O130:O133)</f>
        <v>0</v>
      </c>
      <c r="P134" s="16">
        <f t="shared" ref="P134:Q134" si="94">SUM(P130:P133)</f>
        <v>1</v>
      </c>
      <c r="Q134" s="47">
        <f t="shared" si="94"/>
        <v>1</v>
      </c>
      <c r="R134" s="15">
        <f>SUM(R130:R133)</f>
        <v>0</v>
      </c>
      <c r="S134" s="16">
        <f t="shared" ref="S134:T134" si="95">SUM(S130:S133)</f>
        <v>0</v>
      </c>
      <c r="T134" s="47">
        <f t="shared" si="95"/>
        <v>0</v>
      </c>
      <c r="U134" s="15">
        <f>SUM(U130:U133)</f>
        <v>50</v>
      </c>
      <c r="V134" s="16">
        <f t="shared" ref="V134:W134" si="96">SUM(V130:V133)</f>
        <v>45</v>
      </c>
      <c r="W134" s="17">
        <f t="shared" si="96"/>
        <v>95</v>
      </c>
      <c r="X134" s="15">
        <f>SUM(X130:X133)</f>
        <v>0</v>
      </c>
      <c r="Y134" s="16">
        <f t="shared" ref="Y134:Z134" si="97">SUM(Y130:Y133)</f>
        <v>5</v>
      </c>
      <c r="Z134" s="17">
        <f t="shared" si="97"/>
        <v>5</v>
      </c>
      <c r="AA134" s="15">
        <f>SUM(AA130:AA133)</f>
        <v>60</v>
      </c>
      <c r="AB134" s="16">
        <f>SUM(AB130:AB133)</f>
        <v>103</v>
      </c>
      <c r="AC134" s="47">
        <f t="shared" si="90"/>
        <v>163</v>
      </c>
    </row>
    <row r="135" spans="1:29" ht="12.6" customHeight="1" x14ac:dyDescent="0.2">
      <c r="A135" s="575" t="s">
        <v>62</v>
      </c>
      <c r="B135" s="3" t="s">
        <v>86</v>
      </c>
      <c r="C135" s="12">
        <v>3</v>
      </c>
      <c r="D135" s="13">
        <v>9</v>
      </c>
      <c r="E135" s="14">
        <v>12</v>
      </c>
      <c r="F135" s="12"/>
      <c r="G135" s="13"/>
      <c r="H135" s="14"/>
      <c r="I135" s="12"/>
      <c r="J135" s="13">
        <v>1</v>
      </c>
      <c r="K135" s="14">
        <v>1</v>
      </c>
      <c r="L135" s="12">
        <v>1</v>
      </c>
      <c r="M135" s="13">
        <v>5</v>
      </c>
      <c r="N135" s="14">
        <v>6</v>
      </c>
      <c r="O135" s="12"/>
      <c r="P135" s="13">
        <v>1</v>
      </c>
      <c r="Q135" s="46">
        <v>1</v>
      </c>
      <c r="R135" s="12"/>
      <c r="S135" s="13"/>
      <c r="T135" s="46"/>
      <c r="U135" s="12">
        <v>9</v>
      </c>
      <c r="V135" s="13">
        <v>20</v>
      </c>
      <c r="W135" s="14">
        <v>29</v>
      </c>
      <c r="X135" s="12"/>
      <c r="Y135" s="13">
        <v>1</v>
      </c>
      <c r="Z135" s="14">
        <v>1</v>
      </c>
      <c r="AA135" s="12">
        <f t="shared" ref="AA135:AB137" si="98">SUM(C135,F135,I135,L135,O135,R135,U135,X135)</f>
        <v>13</v>
      </c>
      <c r="AB135" s="13">
        <f t="shared" si="98"/>
        <v>37</v>
      </c>
      <c r="AC135" s="46">
        <f t="shared" ref="AC135:AC137" si="99">SUM(AA135:AB135)</f>
        <v>50</v>
      </c>
    </row>
    <row r="136" spans="1:29" ht="12.6" customHeight="1" x14ac:dyDescent="0.2">
      <c r="A136" s="562"/>
      <c r="B136" s="3" t="s">
        <v>2</v>
      </c>
      <c r="C136" s="12">
        <v>18</v>
      </c>
      <c r="D136" s="13">
        <v>61</v>
      </c>
      <c r="E136" s="14">
        <v>79</v>
      </c>
      <c r="F136" s="12">
        <v>3</v>
      </c>
      <c r="G136" s="13">
        <v>3</v>
      </c>
      <c r="H136" s="14">
        <v>6</v>
      </c>
      <c r="I136" s="12">
        <v>1</v>
      </c>
      <c r="J136" s="13"/>
      <c r="K136" s="14">
        <v>1</v>
      </c>
      <c r="L136" s="12">
        <v>1</v>
      </c>
      <c r="M136" s="13">
        <v>8</v>
      </c>
      <c r="N136" s="14">
        <v>9</v>
      </c>
      <c r="O136" s="12">
        <v>2</v>
      </c>
      <c r="P136" s="13">
        <v>3</v>
      </c>
      <c r="Q136" s="46">
        <v>5</v>
      </c>
      <c r="R136" s="12"/>
      <c r="S136" s="13"/>
      <c r="T136" s="46"/>
      <c r="U136" s="12">
        <v>14</v>
      </c>
      <c r="V136" s="13">
        <v>41</v>
      </c>
      <c r="W136" s="14">
        <v>55</v>
      </c>
      <c r="X136" s="12"/>
      <c r="Y136" s="13">
        <v>4</v>
      </c>
      <c r="Z136" s="14">
        <v>4</v>
      </c>
      <c r="AA136" s="12">
        <f t="shared" si="98"/>
        <v>39</v>
      </c>
      <c r="AB136" s="13">
        <f t="shared" si="98"/>
        <v>120</v>
      </c>
      <c r="AC136" s="46">
        <f t="shared" si="99"/>
        <v>159</v>
      </c>
    </row>
    <row r="137" spans="1:29" ht="12.6" hidden="1" customHeight="1" x14ac:dyDescent="0.2">
      <c r="A137" s="562"/>
      <c r="B137" s="3" t="s">
        <v>138</v>
      </c>
      <c r="C137" s="12"/>
      <c r="D137" s="13"/>
      <c r="E137" s="14"/>
      <c r="F137" s="12"/>
      <c r="G137" s="13"/>
      <c r="H137" s="14"/>
      <c r="I137" s="12"/>
      <c r="J137" s="13"/>
      <c r="K137" s="14"/>
      <c r="L137" s="12"/>
      <c r="M137" s="13"/>
      <c r="N137" s="14"/>
      <c r="O137" s="12"/>
      <c r="P137" s="13"/>
      <c r="Q137" s="46"/>
      <c r="R137" s="12"/>
      <c r="S137" s="13"/>
      <c r="T137" s="46"/>
      <c r="U137" s="12"/>
      <c r="V137" s="13"/>
      <c r="W137" s="14"/>
      <c r="X137" s="12"/>
      <c r="Y137" s="13"/>
      <c r="Z137" s="14"/>
      <c r="AA137" s="12">
        <f t="shared" si="98"/>
        <v>0</v>
      </c>
      <c r="AB137" s="13">
        <f t="shared" si="98"/>
        <v>0</v>
      </c>
      <c r="AC137" s="46">
        <f t="shared" si="99"/>
        <v>0</v>
      </c>
    </row>
    <row r="138" spans="1:29" s="4" customFormat="1" ht="12.6" customHeight="1" x14ac:dyDescent="0.2">
      <c r="A138" s="66" t="s">
        <v>106</v>
      </c>
      <c r="B138" s="9"/>
      <c r="C138" s="15">
        <f>SUM(C135:C137)</f>
        <v>21</v>
      </c>
      <c r="D138" s="16">
        <f t="shared" ref="D138:Z138" si="100">SUM(D135:D137)</f>
        <v>70</v>
      </c>
      <c r="E138" s="17">
        <f t="shared" si="100"/>
        <v>91</v>
      </c>
      <c r="F138" s="15">
        <f t="shared" si="100"/>
        <v>3</v>
      </c>
      <c r="G138" s="16">
        <f t="shared" si="100"/>
        <v>3</v>
      </c>
      <c r="H138" s="17">
        <f t="shared" si="100"/>
        <v>6</v>
      </c>
      <c r="I138" s="15">
        <f t="shared" si="100"/>
        <v>1</v>
      </c>
      <c r="J138" s="16">
        <f t="shared" si="100"/>
        <v>1</v>
      </c>
      <c r="K138" s="17">
        <f t="shared" si="100"/>
        <v>2</v>
      </c>
      <c r="L138" s="15">
        <f t="shared" si="100"/>
        <v>2</v>
      </c>
      <c r="M138" s="16">
        <f t="shared" si="100"/>
        <v>13</v>
      </c>
      <c r="N138" s="17">
        <f t="shared" si="100"/>
        <v>15</v>
      </c>
      <c r="O138" s="15">
        <f t="shared" si="100"/>
        <v>2</v>
      </c>
      <c r="P138" s="16">
        <f t="shared" si="100"/>
        <v>4</v>
      </c>
      <c r="Q138" s="47">
        <f t="shared" si="100"/>
        <v>6</v>
      </c>
      <c r="R138" s="15">
        <f t="shared" si="100"/>
        <v>0</v>
      </c>
      <c r="S138" s="16">
        <f t="shared" si="100"/>
        <v>0</v>
      </c>
      <c r="T138" s="47">
        <f t="shared" si="100"/>
        <v>0</v>
      </c>
      <c r="U138" s="15">
        <f t="shared" si="100"/>
        <v>23</v>
      </c>
      <c r="V138" s="16">
        <f t="shared" si="100"/>
        <v>61</v>
      </c>
      <c r="W138" s="17">
        <f t="shared" si="100"/>
        <v>84</v>
      </c>
      <c r="X138" s="15">
        <f t="shared" si="100"/>
        <v>0</v>
      </c>
      <c r="Y138" s="16">
        <f t="shared" si="100"/>
        <v>5</v>
      </c>
      <c r="Z138" s="17">
        <f t="shared" si="100"/>
        <v>5</v>
      </c>
      <c r="AA138" s="15">
        <f>SUM(AA135:AA137)</f>
        <v>52</v>
      </c>
      <c r="AB138" s="16">
        <f>SUM(AB135:AB137)</f>
        <v>157</v>
      </c>
      <c r="AC138" s="47">
        <f>SUM(AC135:AC137)</f>
        <v>209</v>
      </c>
    </row>
    <row r="139" spans="1:29" ht="12.6" customHeight="1" x14ac:dyDescent="0.2">
      <c r="A139" s="562" t="s">
        <v>64</v>
      </c>
      <c r="B139" s="3" t="s">
        <v>86</v>
      </c>
      <c r="C139" s="12"/>
      <c r="D139" s="13">
        <v>16</v>
      </c>
      <c r="E139" s="14">
        <v>16</v>
      </c>
      <c r="F139" s="12"/>
      <c r="G139" s="13"/>
      <c r="H139" s="14"/>
      <c r="I139" s="12"/>
      <c r="J139" s="13"/>
      <c r="K139" s="14"/>
      <c r="L139" s="12">
        <v>1</v>
      </c>
      <c r="M139" s="13">
        <v>3</v>
      </c>
      <c r="N139" s="14">
        <v>4</v>
      </c>
      <c r="O139" s="12"/>
      <c r="P139" s="13">
        <v>2</v>
      </c>
      <c r="Q139" s="46">
        <v>2</v>
      </c>
      <c r="R139" s="12"/>
      <c r="S139" s="13"/>
      <c r="T139" s="46"/>
      <c r="U139" s="12">
        <v>7</v>
      </c>
      <c r="V139" s="13">
        <v>36</v>
      </c>
      <c r="W139" s="14">
        <v>43</v>
      </c>
      <c r="X139" s="12"/>
      <c r="Y139" s="13">
        <v>3</v>
      </c>
      <c r="Z139" s="14">
        <v>3</v>
      </c>
      <c r="AA139" s="12">
        <f t="shared" ref="AA139:AB144" si="101">SUM(C139,F139,I139,L139,O139,R139,U139,X139)</f>
        <v>8</v>
      </c>
      <c r="AB139" s="13">
        <f t="shared" si="101"/>
        <v>60</v>
      </c>
      <c r="AC139" s="46">
        <f t="shared" ref="AC139:AC144" si="102">SUM(AA139:AB139)</f>
        <v>68</v>
      </c>
    </row>
    <row r="140" spans="1:29" ht="12.6" customHeight="1" x14ac:dyDescent="0.2">
      <c r="A140" s="562"/>
      <c r="B140" s="3" t="s">
        <v>2</v>
      </c>
      <c r="C140" s="12">
        <v>10</v>
      </c>
      <c r="D140" s="13">
        <v>41</v>
      </c>
      <c r="E140" s="14">
        <v>51</v>
      </c>
      <c r="F140" s="12"/>
      <c r="G140" s="13"/>
      <c r="H140" s="14"/>
      <c r="I140" s="12"/>
      <c r="J140" s="13"/>
      <c r="K140" s="14"/>
      <c r="L140" s="12">
        <v>1</v>
      </c>
      <c r="M140" s="13">
        <v>1</v>
      </c>
      <c r="N140" s="14">
        <v>2</v>
      </c>
      <c r="O140" s="12"/>
      <c r="P140" s="13">
        <v>3</v>
      </c>
      <c r="Q140" s="46">
        <v>3</v>
      </c>
      <c r="R140" s="12"/>
      <c r="S140" s="13"/>
      <c r="T140" s="46"/>
      <c r="U140" s="12">
        <v>23</v>
      </c>
      <c r="V140" s="13">
        <v>20</v>
      </c>
      <c r="W140" s="14">
        <v>43</v>
      </c>
      <c r="X140" s="12"/>
      <c r="Y140" s="13">
        <v>8</v>
      </c>
      <c r="Z140" s="14">
        <v>8</v>
      </c>
      <c r="AA140" s="12">
        <f t="shared" si="101"/>
        <v>34</v>
      </c>
      <c r="AB140" s="13">
        <f t="shared" si="101"/>
        <v>73</v>
      </c>
      <c r="AC140" s="46">
        <f t="shared" si="102"/>
        <v>107</v>
      </c>
    </row>
    <row r="141" spans="1:29" ht="12.6" hidden="1" customHeight="1" x14ac:dyDescent="0.2">
      <c r="A141" s="562"/>
      <c r="B141" s="3" t="s">
        <v>138</v>
      </c>
      <c r="C141" s="12"/>
      <c r="D141" s="13"/>
      <c r="E141" s="14"/>
      <c r="F141" s="12"/>
      <c r="G141" s="13"/>
      <c r="H141" s="14"/>
      <c r="I141" s="12"/>
      <c r="J141" s="13"/>
      <c r="K141" s="14"/>
      <c r="L141" s="12"/>
      <c r="M141" s="13"/>
      <c r="N141" s="14"/>
      <c r="O141" s="12"/>
      <c r="P141" s="13"/>
      <c r="Q141" s="46"/>
      <c r="R141" s="12"/>
      <c r="S141" s="13"/>
      <c r="T141" s="46"/>
      <c r="U141" s="12"/>
      <c r="V141" s="13"/>
      <c r="W141" s="14"/>
      <c r="X141" s="12"/>
      <c r="Y141" s="13"/>
      <c r="Z141" s="14"/>
      <c r="AA141" s="12">
        <f t="shared" si="101"/>
        <v>0</v>
      </c>
      <c r="AB141" s="13">
        <f t="shared" si="101"/>
        <v>0</v>
      </c>
      <c r="AC141" s="46">
        <f t="shared" si="102"/>
        <v>0</v>
      </c>
    </row>
    <row r="142" spans="1:29" ht="12.6" hidden="1" customHeight="1" x14ac:dyDescent="0.2">
      <c r="A142" s="562"/>
      <c r="B142" s="3" t="s">
        <v>143</v>
      </c>
      <c r="C142" s="12"/>
      <c r="D142" s="13"/>
      <c r="E142" s="14"/>
      <c r="F142" s="12"/>
      <c r="G142" s="13"/>
      <c r="H142" s="14"/>
      <c r="I142" s="12"/>
      <c r="J142" s="13"/>
      <c r="K142" s="14"/>
      <c r="L142" s="12"/>
      <c r="M142" s="13"/>
      <c r="N142" s="14"/>
      <c r="O142" s="12"/>
      <c r="P142" s="13"/>
      <c r="Q142" s="46"/>
      <c r="R142" s="12"/>
      <c r="S142" s="13"/>
      <c r="T142" s="46"/>
      <c r="U142" s="12"/>
      <c r="V142" s="13"/>
      <c r="W142" s="14"/>
      <c r="X142" s="12"/>
      <c r="Y142" s="13"/>
      <c r="Z142" s="14"/>
      <c r="AA142" s="12">
        <f t="shared" si="101"/>
        <v>0</v>
      </c>
      <c r="AB142" s="13">
        <f t="shared" si="101"/>
        <v>0</v>
      </c>
      <c r="AC142" s="46">
        <f t="shared" si="102"/>
        <v>0</v>
      </c>
    </row>
    <row r="143" spans="1:29" ht="12.6" customHeight="1" x14ac:dyDescent="0.2">
      <c r="A143" s="92" t="s">
        <v>132</v>
      </c>
      <c r="B143" s="3" t="s">
        <v>2</v>
      </c>
      <c r="C143" s="12">
        <v>2</v>
      </c>
      <c r="D143" s="13">
        <v>18</v>
      </c>
      <c r="E143" s="14">
        <v>20</v>
      </c>
      <c r="F143" s="12">
        <v>2</v>
      </c>
      <c r="G143" s="13">
        <v>2</v>
      </c>
      <c r="H143" s="14">
        <v>4</v>
      </c>
      <c r="I143" s="12"/>
      <c r="J143" s="13"/>
      <c r="K143" s="14"/>
      <c r="L143" s="12"/>
      <c r="M143" s="13">
        <v>4</v>
      </c>
      <c r="N143" s="14">
        <v>4</v>
      </c>
      <c r="O143" s="12"/>
      <c r="P143" s="13">
        <v>2</v>
      </c>
      <c r="Q143" s="46">
        <v>2</v>
      </c>
      <c r="R143" s="12"/>
      <c r="S143" s="13">
        <v>1</v>
      </c>
      <c r="T143" s="46">
        <v>1</v>
      </c>
      <c r="U143" s="12"/>
      <c r="V143" s="13">
        <v>5</v>
      </c>
      <c r="W143" s="14">
        <v>5</v>
      </c>
      <c r="X143" s="12"/>
      <c r="Y143" s="13"/>
      <c r="Z143" s="14"/>
      <c r="AA143" s="12">
        <f t="shared" si="101"/>
        <v>4</v>
      </c>
      <c r="AB143" s="13">
        <f t="shared" si="101"/>
        <v>32</v>
      </c>
      <c r="AC143" s="46">
        <f t="shared" si="102"/>
        <v>36</v>
      </c>
    </row>
    <row r="144" spans="1:29" ht="12.6" customHeight="1" x14ac:dyDescent="0.2">
      <c r="A144" s="547" t="s">
        <v>65</v>
      </c>
      <c r="B144" s="3" t="s">
        <v>2</v>
      </c>
      <c r="C144" s="12"/>
      <c r="D144" s="13">
        <v>12</v>
      </c>
      <c r="E144" s="14">
        <v>12</v>
      </c>
      <c r="F144" s="12"/>
      <c r="G144" s="13">
        <v>1</v>
      </c>
      <c r="H144" s="14">
        <v>1</v>
      </c>
      <c r="I144" s="12"/>
      <c r="J144" s="13"/>
      <c r="K144" s="14"/>
      <c r="L144" s="12">
        <v>2</v>
      </c>
      <c r="M144" s="13"/>
      <c r="N144" s="14">
        <v>2</v>
      </c>
      <c r="O144" s="12"/>
      <c r="P144" s="13"/>
      <c r="Q144" s="46"/>
      <c r="R144" s="12"/>
      <c r="S144" s="13"/>
      <c r="T144" s="46"/>
      <c r="U144" s="12">
        <v>5</v>
      </c>
      <c r="V144" s="13">
        <v>13</v>
      </c>
      <c r="W144" s="14">
        <v>18</v>
      </c>
      <c r="X144" s="12"/>
      <c r="Y144" s="13"/>
      <c r="Z144" s="14"/>
      <c r="AA144" s="12">
        <f t="shared" si="101"/>
        <v>7</v>
      </c>
      <c r="AB144" s="13">
        <f t="shared" si="101"/>
        <v>26</v>
      </c>
      <c r="AC144" s="46">
        <f t="shared" si="102"/>
        <v>33</v>
      </c>
    </row>
    <row r="145" spans="1:29" s="4" customFormat="1" ht="12.6" customHeight="1" x14ac:dyDescent="0.2">
      <c r="A145" s="66" t="s">
        <v>107</v>
      </c>
      <c r="B145" s="9"/>
      <c r="C145" s="15">
        <f>SUM(C139:C144)</f>
        <v>12</v>
      </c>
      <c r="D145" s="16">
        <f t="shared" ref="D145:AC145" si="103">SUM(D139:D144)</f>
        <v>87</v>
      </c>
      <c r="E145" s="17">
        <f t="shared" si="103"/>
        <v>99</v>
      </c>
      <c r="F145" s="15">
        <f t="shared" si="103"/>
        <v>2</v>
      </c>
      <c r="G145" s="16">
        <f t="shared" si="103"/>
        <v>3</v>
      </c>
      <c r="H145" s="17">
        <f t="shared" si="103"/>
        <v>5</v>
      </c>
      <c r="I145" s="15">
        <f t="shared" si="103"/>
        <v>0</v>
      </c>
      <c r="J145" s="16">
        <f t="shared" si="103"/>
        <v>0</v>
      </c>
      <c r="K145" s="17">
        <f t="shared" si="103"/>
        <v>0</v>
      </c>
      <c r="L145" s="15">
        <f t="shared" si="103"/>
        <v>4</v>
      </c>
      <c r="M145" s="16">
        <f t="shared" si="103"/>
        <v>8</v>
      </c>
      <c r="N145" s="17">
        <f t="shared" si="103"/>
        <v>12</v>
      </c>
      <c r="O145" s="15">
        <f t="shared" si="103"/>
        <v>0</v>
      </c>
      <c r="P145" s="16">
        <f t="shared" si="103"/>
        <v>7</v>
      </c>
      <c r="Q145" s="47">
        <f t="shared" si="103"/>
        <v>7</v>
      </c>
      <c r="R145" s="15">
        <f t="shared" si="103"/>
        <v>0</v>
      </c>
      <c r="S145" s="16">
        <f t="shared" si="103"/>
        <v>1</v>
      </c>
      <c r="T145" s="47">
        <f t="shared" si="103"/>
        <v>1</v>
      </c>
      <c r="U145" s="15">
        <f t="shared" si="103"/>
        <v>35</v>
      </c>
      <c r="V145" s="16">
        <f t="shared" si="103"/>
        <v>74</v>
      </c>
      <c r="W145" s="17">
        <f t="shared" si="103"/>
        <v>109</v>
      </c>
      <c r="X145" s="15">
        <f t="shared" si="103"/>
        <v>0</v>
      </c>
      <c r="Y145" s="16">
        <f t="shared" si="103"/>
        <v>11</v>
      </c>
      <c r="Z145" s="17">
        <f t="shared" si="103"/>
        <v>11</v>
      </c>
      <c r="AA145" s="15">
        <f t="shared" si="103"/>
        <v>53</v>
      </c>
      <c r="AB145" s="16">
        <f t="shared" si="103"/>
        <v>191</v>
      </c>
      <c r="AC145" s="47">
        <f t="shared" si="103"/>
        <v>244</v>
      </c>
    </row>
    <row r="146" spans="1:29" ht="12.6" customHeight="1" x14ac:dyDescent="0.2">
      <c r="A146" s="7" t="s">
        <v>63</v>
      </c>
      <c r="B146" s="3" t="s">
        <v>86</v>
      </c>
      <c r="C146" s="12">
        <v>1</v>
      </c>
      <c r="D146" s="13">
        <v>9</v>
      </c>
      <c r="E146" s="14">
        <v>10</v>
      </c>
      <c r="F146" s="12"/>
      <c r="G146" s="13">
        <v>1</v>
      </c>
      <c r="H146" s="14">
        <v>1</v>
      </c>
      <c r="I146" s="12"/>
      <c r="J146" s="13"/>
      <c r="K146" s="14"/>
      <c r="L146" s="12"/>
      <c r="M146" s="13">
        <v>2</v>
      </c>
      <c r="N146" s="14">
        <v>2</v>
      </c>
      <c r="O146" s="12"/>
      <c r="P146" s="13"/>
      <c r="Q146" s="46"/>
      <c r="R146" s="12"/>
      <c r="S146" s="13"/>
      <c r="T146" s="46"/>
      <c r="U146" s="12">
        <v>2</v>
      </c>
      <c r="V146" s="13">
        <v>4</v>
      </c>
      <c r="W146" s="14">
        <v>6</v>
      </c>
      <c r="X146" s="12"/>
      <c r="Y146" s="13">
        <v>3</v>
      </c>
      <c r="Z146" s="14">
        <v>3</v>
      </c>
      <c r="AA146" s="12">
        <f t="shared" ref="AA146:AB152" si="104">SUM(C146,F146,I146,L146,O146,R146,U146,X146)</f>
        <v>3</v>
      </c>
      <c r="AB146" s="13">
        <f t="shared" si="104"/>
        <v>19</v>
      </c>
      <c r="AC146" s="46">
        <f t="shared" ref="AC146:AC152" si="105">SUM(AA146:AB146)</f>
        <v>22</v>
      </c>
    </row>
    <row r="147" spans="1:29" ht="12.6" customHeight="1" x14ac:dyDescent="0.2">
      <c r="A147" s="6"/>
      <c r="B147" s="3" t="s">
        <v>2</v>
      </c>
      <c r="C147" s="12"/>
      <c r="D147" s="13">
        <v>8</v>
      </c>
      <c r="E147" s="14">
        <v>8</v>
      </c>
      <c r="F147" s="12">
        <v>2</v>
      </c>
      <c r="G147" s="13"/>
      <c r="H147" s="14">
        <v>2</v>
      </c>
      <c r="I147" s="12"/>
      <c r="J147" s="13"/>
      <c r="K147" s="14"/>
      <c r="L147" s="12">
        <v>1</v>
      </c>
      <c r="M147" s="13">
        <v>1</v>
      </c>
      <c r="N147" s="14">
        <v>2</v>
      </c>
      <c r="O147" s="12"/>
      <c r="P147" s="13">
        <v>1</v>
      </c>
      <c r="Q147" s="46">
        <v>1</v>
      </c>
      <c r="R147" s="12"/>
      <c r="S147" s="13"/>
      <c r="T147" s="46"/>
      <c r="U147" s="12">
        <v>1</v>
      </c>
      <c r="V147" s="13">
        <v>2</v>
      </c>
      <c r="W147" s="14">
        <v>3</v>
      </c>
      <c r="X147" s="12"/>
      <c r="Y147" s="13"/>
      <c r="Z147" s="14"/>
      <c r="AA147" s="12">
        <f>SUM(C147,F147,I147,L147,O147,R147,U147,X147)</f>
        <v>4</v>
      </c>
      <c r="AB147" s="13">
        <f>SUM(D147,G147,J147,M147,P147,S147,V147,Y147)</f>
        <v>12</v>
      </c>
      <c r="AC147" s="46">
        <f>SUM(AA147:AB147)</f>
        <v>16</v>
      </c>
    </row>
    <row r="148" spans="1:29" ht="12.6" customHeight="1" x14ac:dyDescent="0.2">
      <c r="A148" s="6" t="s">
        <v>356</v>
      </c>
      <c r="B148" s="3" t="s">
        <v>85</v>
      </c>
      <c r="C148" s="12"/>
      <c r="D148" s="13"/>
      <c r="E148" s="14"/>
      <c r="F148" s="12"/>
      <c r="G148" s="13"/>
      <c r="H148" s="14"/>
      <c r="I148" s="12"/>
      <c r="J148" s="13"/>
      <c r="K148" s="14"/>
      <c r="L148" s="12"/>
      <c r="M148" s="13"/>
      <c r="N148" s="14"/>
      <c r="O148" s="12"/>
      <c r="P148" s="13"/>
      <c r="Q148" s="46"/>
      <c r="R148" s="12"/>
      <c r="S148" s="13"/>
      <c r="T148" s="46"/>
      <c r="U148" s="12">
        <v>1</v>
      </c>
      <c r="V148" s="13"/>
      <c r="W148" s="14">
        <v>1</v>
      </c>
      <c r="X148" s="12"/>
      <c r="Y148" s="13"/>
      <c r="Z148" s="14"/>
      <c r="AA148" s="12">
        <f>SUM(C148,F148,I148,L148,O148,R148,U148,X148)</f>
        <v>1</v>
      </c>
      <c r="AB148" s="13">
        <f>SUM(D148,G148,J148,M148,P148,S148,V148,Y148)</f>
        <v>0</v>
      </c>
      <c r="AC148" s="46">
        <f>SUM(AA148:AB148)</f>
        <v>1</v>
      </c>
    </row>
    <row r="149" spans="1:29" ht="12.6" customHeight="1" x14ac:dyDescent="0.2">
      <c r="A149" s="547" t="s">
        <v>66</v>
      </c>
      <c r="B149" s="3" t="s">
        <v>2</v>
      </c>
      <c r="C149" s="12">
        <v>3</v>
      </c>
      <c r="D149" s="13">
        <v>4</v>
      </c>
      <c r="E149" s="14">
        <v>7</v>
      </c>
      <c r="F149" s="12"/>
      <c r="G149" s="13">
        <v>2</v>
      </c>
      <c r="H149" s="14">
        <v>2</v>
      </c>
      <c r="I149" s="12"/>
      <c r="J149" s="13"/>
      <c r="K149" s="14"/>
      <c r="L149" s="12">
        <v>2</v>
      </c>
      <c r="M149" s="13"/>
      <c r="N149" s="14">
        <v>2</v>
      </c>
      <c r="O149" s="12"/>
      <c r="P149" s="13"/>
      <c r="Q149" s="46"/>
      <c r="R149" s="12"/>
      <c r="S149" s="13"/>
      <c r="T149" s="46"/>
      <c r="U149" s="12">
        <v>6</v>
      </c>
      <c r="V149" s="13">
        <v>5</v>
      </c>
      <c r="W149" s="14">
        <v>11</v>
      </c>
      <c r="X149" s="12"/>
      <c r="Y149" s="13"/>
      <c r="Z149" s="14"/>
      <c r="AA149" s="12">
        <f t="shared" si="104"/>
        <v>11</v>
      </c>
      <c r="AB149" s="13">
        <f t="shared" si="104"/>
        <v>11</v>
      </c>
      <c r="AC149" s="46">
        <f t="shared" si="105"/>
        <v>22</v>
      </c>
    </row>
    <row r="150" spans="1:29" ht="12.6" customHeight="1" x14ac:dyDescent="0.2">
      <c r="A150" s="551"/>
      <c r="B150" s="3"/>
      <c r="C150" s="12"/>
      <c r="D150" s="13"/>
      <c r="E150" s="14"/>
      <c r="F150" s="12"/>
      <c r="G150" s="13"/>
      <c r="H150" s="14"/>
      <c r="I150" s="12"/>
      <c r="J150" s="13"/>
      <c r="K150" s="14"/>
      <c r="L150" s="12"/>
      <c r="M150" s="13"/>
      <c r="N150" s="14"/>
      <c r="O150" s="12"/>
      <c r="P150" s="13"/>
      <c r="Q150" s="46"/>
      <c r="R150" s="12"/>
      <c r="S150" s="13"/>
      <c r="T150" s="46"/>
      <c r="U150" s="12"/>
      <c r="V150" s="13"/>
      <c r="W150" s="14"/>
      <c r="X150" s="12"/>
      <c r="Y150" s="13"/>
      <c r="Z150" s="14"/>
      <c r="AA150" s="12"/>
      <c r="AB150" s="13"/>
      <c r="AC150" s="46"/>
    </row>
    <row r="151" spans="1:29" ht="12.6" customHeight="1" x14ac:dyDescent="0.2">
      <c r="A151" s="562" t="s">
        <v>67</v>
      </c>
      <c r="B151" s="3" t="s">
        <v>2</v>
      </c>
      <c r="C151" s="12">
        <v>14</v>
      </c>
      <c r="D151" s="13">
        <v>58</v>
      </c>
      <c r="E151" s="14">
        <v>72</v>
      </c>
      <c r="F151" s="12"/>
      <c r="G151" s="13"/>
      <c r="H151" s="14"/>
      <c r="I151" s="12"/>
      <c r="J151" s="13">
        <v>1</v>
      </c>
      <c r="K151" s="14">
        <v>1</v>
      </c>
      <c r="L151" s="12">
        <v>2</v>
      </c>
      <c r="M151" s="13">
        <v>5</v>
      </c>
      <c r="N151" s="14">
        <v>7</v>
      </c>
      <c r="O151" s="12">
        <v>3</v>
      </c>
      <c r="P151" s="13">
        <v>6</v>
      </c>
      <c r="Q151" s="46">
        <v>9</v>
      </c>
      <c r="R151" s="12"/>
      <c r="S151" s="13"/>
      <c r="T151" s="46"/>
      <c r="U151" s="12">
        <v>11</v>
      </c>
      <c r="V151" s="13">
        <v>23</v>
      </c>
      <c r="W151" s="14">
        <v>34</v>
      </c>
      <c r="X151" s="12"/>
      <c r="Y151" s="13">
        <v>5</v>
      </c>
      <c r="Z151" s="14">
        <v>5</v>
      </c>
      <c r="AA151" s="12">
        <f t="shared" si="104"/>
        <v>30</v>
      </c>
      <c r="AB151" s="13">
        <f t="shared" si="104"/>
        <v>98</v>
      </c>
      <c r="AC151" s="46">
        <f t="shared" si="105"/>
        <v>128</v>
      </c>
    </row>
    <row r="152" spans="1:29" ht="12.6" hidden="1" customHeight="1" x14ac:dyDescent="0.2">
      <c r="A152" s="562"/>
      <c r="B152" s="3" t="s">
        <v>138</v>
      </c>
      <c r="C152" s="12"/>
      <c r="D152" s="13"/>
      <c r="E152" s="14"/>
      <c r="F152" s="12"/>
      <c r="G152" s="13"/>
      <c r="H152" s="14"/>
      <c r="I152" s="12"/>
      <c r="J152" s="13"/>
      <c r="K152" s="14"/>
      <c r="L152" s="12"/>
      <c r="M152" s="13"/>
      <c r="N152" s="14"/>
      <c r="O152" s="12"/>
      <c r="P152" s="13"/>
      <c r="Q152" s="46"/>
      <c r="R152" s="12"/>
      <c r="S152" s="13"/>
      <c r="T152" s="46"/>
      <c r="U152" s="12"/>
      <c r="V152" s="13"/>
      <c r="W152" s="14"/>
      <c r="X152" s="12"/>
      <c r="Y152" s="13"/>
      <c r="Z152" s="14"/>
      <c r="AA152" s="12">
        <f t="shared" si="104"/>
        <v>0</v>
      </c>
      <c r="AB152" s="13">
        <f t="shared" si="104"/>
        <v>0</v>
      </c>
      <c r="AC152" s="46">
        <f t="shared" si="105"/>
        <v>0</v>
      </c>
    </row>
    <row r="153" spans="1:29" s="4" customFormat="1" ht="12.6" customHeight="1" x14ac:dyDescent="0.2">
      <c r="A153" s="66" t="s">
        <v>108</v>
      </c>
      <c r="B153" s="9"/>
      <c r="C153" s="15">
        <f>SUM(C146:C152)</f>
        <v>18</v>
      </c>
      <c r="D153" s="16">
        <f t="shared" ref="D153:Z153" si="106">SUM(D146:D152)</f>
        <v>79</v>
      </c>
      <c r="E153" s="17">
        <f t="shared" si="106"/>
        <v>97</v>
      </c>
      <c r="F153" s="15">
        <f t="shared" si="106"/>
        <v>2</v>
      </c>
      <c r="G153" s="16">
        <f t="shared" si="106"/>
        <v>3</v>
      </c>
      <c r="H153" s="17">
        <f t="shared" si="106"/>
        <v>5</v>
      </c>
      <c r="I153" s="15">
        <f t="shared" si="106"/>
        <v>0</v>
      </c>
      <c r="J153" s="16">
        <f t="shared" si="106"/>
        <v>1</v>
      </c>
      <c r="K153" s="17">
        <f t="shared" si="106"/>
        <v>1</v>
      </c>
      <c r="L153" s="15">
        <f t="shared" si="106"/>
        <v>5</v>
      </c>
      <c r="M153" s="16">
        <f t="shared" si="106"/>
        <v>8</v>
      </c>
      <c r="N153" s="17">
        <f t="shared" si="106"/>
        <v>13</v>
      </c>
      <c r="O153" s="15">
        <f t="shared" si="106"/>
        <v>3</v>
      </c>
      <c r="P153" s="16">
        <f t="shared" si="106"/>
        <v>7</v>
      </c>
      <c r="Q153" s="47">
        <f t="shared" si="106"/>
        <v>10</v>
      </c>
      <c r="R153" s="15">
        <f t="shared" si="106"/>
        <v>0</v>
      </c>
      <c r="S153" s="16">
        <f t="shared" si="106"/>
        <v>0</v>
      </c>
      <c r="T153" s="47">
        <f t="shared" si="106"/>
        <v>0</v>
      </c>
      <c r="U153" s="15">
        <f t="shared" si="106"/>
        <v>21</v>
      </c>
      <c r="V153" s="16">
        <f t="shared" si="106"/>
        <v>34</v>
      </c>
      <c r="W153" s="17">
        <f t="shared" si="106"/>
        <v>55</v>
      </c>
      <c r="X153" s="15">
        <f t="shared" si="106"/>
        <v>0</v>
      </c>
      <c r="Y153" s="16">
        <f t="shared" si="106"/>
        <v>8</v>
      </c>
      <c r="Z153" s="17">
        <f t="shared" si="106"/>
        <v>8</v>
      </c>
      <c r="AA153" s="15">
        <f>SUM(AA146:AA152)</f>
        <v>49</v>
      </c>
      <c r="AB153" s="16">
        <f>SUM(AB146:AB152)</f>
        <v>140</v>
      </c>
      <c r="AC153" s="47">
        <f>SUM(AC146:AC152)</f>
        <v>189</v>
      </c>
    </row>
    <row r="154" spans="1:29" ht="12.6" customHeight="1" x14ac:dyDescent="0.2">
      <c r="A154" s="80" t="s">
        <v>27</v>
      </c>
      <c r="B154" s="81" t="s">
        <v>90</v>
      </c>
      <c r="C154" s="82">
        <v>1</v>
      </c>
      <c r="D154" s="83">
        <v>2</v>
      </c>
      <c r="E154" s="84">
        <v>3</v>
      </c>
      <c r="F154" s="82"/>
      <c r="G154" s="83"/>
      <c r="H154" s="84"/>
      <c r="I154" s="82"/>
      <c r="J154" s="83"/>
      <c r="K154" s="84"/>
      <c r="L154" s="82"/>
      <c r="M154" s="83"/>
      <c r="N154" s="84"/>
      <c r="O154" s="82"/>
      <c r="P154" s="83"/>
      <c r="Q154" s="85"/>
      <c r="R154" s="82"/>
      <c r="S154" s="83"/>
      <c r="T154" s="85"/>
      <c r="U154" s="82"/>
      <c r="V154" s="83">
        <v>1</v>
      </c>
      <c r="W154" s="84">
        <v>1</v>
      </c>
      <c r="X154" s="82"/>
      <c r="Y154" s="83">
        <v>1</v>
      </c>
      <c r="Z154" s="84">
        <v>1</v>
      </c>
      <c r="AA154" s="82">
        <f>SUM(C154,F154,I154,L154,O154,R154,U154,X154)</f>
        <v>1</v>
      </c>
      <c r="AB154" s="83">
        <f>SUM(D154,G154,J154,M154,P154,S154,V154,Y154)</f>
        <v>4</v>
      </c>
      <c r="AC154" s="85">
        <f t="shared" ref="AC154:AC155" si="107">SUM(AA154:AB154)</f>
        <v>5</v>
      </c>
    </row>
    <row r="155" spans="1:29" ht="12.6" customHeight="1" x14ac:dyDescent="0.2">
      <c r="A155" s="547" t="s">
        <v>3</v>
      </c>
      <c r="B155" s="3" t="s">
        <v>90</v>
      </c>
      <c r="C155" s="12"/>
      <c r="D155" s="13"/>
      <c r="E155" s="14"/>
      <c r="F155" s="12"/>
      <c r="G155" s="13"/>
      <c r="H155" s="14"/>
      <c r="I155" s="12"/>
      <c r="J155" s="13"/>
      <c r="K155" s="14"/>
      <c r="L155" s="12"/>
      <c r="M155" s="13"/>
      <c r="N155" s="14"/>
      <c r="O155" s="12"/>
      <c r="P155" s="13"/>
      <c r="Q155" s="46"/>
      <c r="R155" s="12"/>
      <c r="S155" s="13"/>
      <c r="T155" s="46"/>
      <c r="U155" s="12">
        <v>3</v>
      </c>
      <c r="V155" s="13">
        <v>2</v>
      </c>
      <c r="W155" s="14">
        <v>5</v>
      </c>
      <c r="X155" s="12"/>
      <c r="Y155" s="13"/>
      <c r="Z155" s="14"/>
      <c r="AA155" s="12">
        <f>SUM(C155,F155,I155,L155,O155,R155,U155,X155)</f>
        <v>3</v>
      </c>
      <c r="AB155" s="13">
        <f>SUM(D155,G155,J155,M155,P155,S155,V155,Y155)</f>
        <v>2</v>
      </c>
      <c r="AC155" s="46">
        <f t="shared" si="107"/>
        <v>5</v>
      </c>
    </row>
    <row r="156" spans="1:29" s="10" customFormat="1" ht="15" x14ac:dyDescent="0.25">
      <c r="A156" s="54" t="s">
        <v>109</v>
      </c>
      <c r="B156" s="26"/>
      <c r="C156" s="97">
        <f>SUM(C134,C138,C145,C153,C154,C155)</f>
        <v>58</v>
      </c>
      <c r="D156" s="28">
        <f t="shared" ref="D156:AC156" si="108">SUM(D134,D138,D145,D153,D154,D155)</f>
        <v>278</v>
      </c>
      <c r="E156" s="29">
        <f t="shared" si="108"/>
        <v>336</v>
      </c>
      <c r="F156" s="27">
        <f t="shared" si="108"/>
        <v>8</v>
      </c>
      <c r="G156" s="28">
        <f t="shared" si="108"/>
        <v>15</v>
      </c>
      <c r="H156" s="29">
        <f t="shared" si="108"/>
        <v>23</v>
      </c>
      <c r="I156" s="27">
        <f t="shared" si="108"/>
        <v>1</v>
      </c>
      <c r="J156" s="28">
        <f t="shared" si="108"/>
        <v>2</v>
      </c>
      <c r="K156" s="29">
        <f t="shared" si="108"/>
        <v>3</v>
      </c>
      <c r="L156" s="27">
        <f t="shared" si="108"/>
        <v>14</v>
      </c>
      <c r="M156" s="28">
        <f t="shared" si="108"/>
        <v>35</v>
      </c>
      <c r="N156" s="29">
        <f t="shared" si="108"/>
        <v>49</v>
      </c>
      <c r="O156" s="27">
        <f t="shared" si="108"/>
        <v>5</v>
      </c>
      <c r="P156" s="28">
        <f t="shared" si="108"/>
        <v>19</v>
      </c>
      <c r="Q156" s="55">
        <f t="shared" si="108"/>
        <v>24</v>
      </c>
      <c r="R156" s="27">
        <f t="shared" si="108"/>
        <v>0</v>
      </c>
      <c r="S156" s="28">
        <f t="shared" si="108"/>
        <v>1</v>
      </c>
      <c r="T156" s="55">
        <f t="shared" si="108"/>
        <v>1</v>
      </c>
      <c r="U156" s="27">
        <f t="shared" si="108"/>
        <v>132</v>
      </c>
      <c r="V156" s="28">
        <f t="shared" si="108"/>
        <v>217</v>
      </c>
      <c r="W156" s="29">
        <f t="shared" si="108"/>
        <v>349</v>
      </c>
      <c r="X156" s="27">
        <f t="shared" si="108"/>
        <v>0</v>
      </c>
      <c r="Y156" s="28">
        <f t="shared" si="108"/>
        <v>30</v>
      </c>
      <c r="Z156" s="29">
        <f t="shared" si="108"/>
        <v>30</v>
      </c>
      <c r="AA156" s="27">
        <f t="shared" si="108"/>
        <v>218</v>
      </c>
      <c r="AB156" s="28">
        <f t="shared" si="108"/>
        <v>597</v>
      </c>
      <c r="AC156" s="55">
        <f t="shared" si="108"/>
        <v>815</v>
      </c>
    </row>
    <row r="157" spans="1:29" ht="12.6" customHeight="1" x14ac:dyDescent="0.2">
      <c r="A157" s="552" t="s">
        <v>68</v>
      </c>
      <c r="B157" s="11" t="s">
        <v>2</v>
      </c>
      <c r="C157" s="102">
        <v>5</v>
      </c>
      <c r="D157" s="103">
        <v>3</v>
      </c>
      <c r="E157" s="104">
        <v>8</v>
      </c>
      <c r="F157" s="102">
        <v>2</v>
      </c>
      <c r="G157" s="103">
        <v>1</v>
      </c>
      <c r="H157" s="104">
        <v>3</v>
      </c>
      <c r="I157" s="102"/>
      <c r="J157" s="103"/>
      <c r="K157" s="104"/>
      <c r="L157" s="102"/>
      <c r="M157" s="103"/>
      <c r="N157" s="104"/>
      <c r="O157" s="102"/>
      <c r="P157" s="103"/>
      <c r="Q157" s="105"/>
      <c r="R157" s="102"/>
      <c r="S157" s="103"/>
      <c r="T157" s="105"/>
      <c r="U157" s="102"/>
      <c r="V157" s="103"/>
      <c r="W157" s="104"/>
      <c r="X157" s="102">
        <v>1</v>
      </c>
      <c r="Y157" s="103"/>
      <c r="Z157" s="104">
        <v>1</v>
      </c>
      <c r="AA157" s="102">
        <f t="shared" ref="AA157:AB170" si="109">SUM(C157,F157,I157,L157,O157,R157,U157,X157)</f>
        <v>8</v>
      </c>
      <c r="AB157" s="103">
        <f t="shared" si="109"/>
        <v>4</v>
      </c>
      <c r="AC157" s="105">
        <f t="shared" ref="AC157:AC170" si="110">SUM(AA157:AB157)</f>
        <v>12</v>
      </c>
    </row>
    <row r="158" spans="1:29" ht="12.6" customHeight="1" x14ac:dyDescent="0.2">
      <c r="A158" s="551" t="s">
        <v>137</v>
      </c>
      <c r="B158" s="3" t="s">
        <v>2</v>
      </c>
      <c r="C158" s="12">
        <v>23</v>
      </c>
      <c r="D158" s="13">
        <v>1</v>
      </c>
      <c r="E158" s="14">
        <v>24</v>
      </c>
      <c r="F158" s="12">
        <v>2</v>
      </c>
      <c r="G158" s="13"/>
      <c r="H158" s="14">
        <v>2</v>
      </c>
      <c r="I158" s="12"/>
      <c r="J158" s="13"/>
      <c r="K158" s="14"/>
      <c r="L158" s="12">
        <v>2</v>
      </c>
      <c r="M158" s="13"/>
      <c r="N158" s="14">
        <v>2</v>
      </c>
      <c r="O158" s="12"/>
      <c r="P158" s="13"/>
      <c r="Q158" s="46"/>
      <c r="R158" s="12"/>
      <c r="S158" s="13"/>
      <c r="T158" s="46"/>
      <c r="U158" s="12">
        <v>5</v>
      </c>
      <c r="V158" s="13">
        <v>1</v>
      </c>
      <c r="W158" s="14">
        <v>6</v>
      </c>
      <c r="X158" s="12"/>
      <c r="Y158" s="13"/>
      <c r="Z158" s="14"/>
      <c r="AA158" s="12">
        <f>SUM(C158,F158,I158,L158,O158,R158,U158,X158)</f>
        <v>32</v>
      </c>
      <c r="AB158" s="13">
        <f>SUM(D158,G158,J158,M158,P158,S158,V158,Y158)</f>
        <v>2</v>
      </c>
      <c r="AC158" s="46">
        <f>SUM(AA158:AB158)</f>
        <v>34</v>
      </c>
    </row>
    <row r="159" spans="1:29" s="4" customFormat="1" ht="12.6" customHeight="1" x14ac:dyDescent="0.2">
      <c r="A159" s="66" t="s">
        <v>360</v>
      </c>
      <c r="B159" s="9"/>
      <c r="C159" s="15">
        <f>SUM(C157:C158)</f>
        <v>28</v>
      </c>
      <c r="D159" s="16">
        <f t="shared" ref="D159:AC159" si="111">SUM(D157:D158)</f>
        <v>4</v>
      </c>
      <c r="E159" s="17">
        <f t="shared" si="111"/>
        <v>32</v>
      </c>
      <c r="F159" s="15">
        <f t="shared" si="111"/>
        <v>4</v>
      </c>
      <c r="G159" s="16">
        <f t="shared" si="111"/>
        <v>1</v>
      </c>
      <c r="H159" s="17">
        <f t="shared" si="111"/>
        <v>5</v>
      </c>
      <c r="I159" s="15">
        <f t="shared" si="111"/>
        <v>0</v>
      </c>
      <c r="J159" s="16">
        <f t="shared" si="111"/>
        <v>0</v>
      </c>
      <c r="K159" s="17">
        <f t="shared" si="111"/>
        <v>0</v>
      </c>
      <c r="L159" s="15">
        <f t="shared" si="111"/>
        <v>2</v>
      </c>
      <c r="M159" s="16">
        <f t="shared" si="111"/>
        <v>0</v>
      </c>
      <c r="N159" s="17">
        <f t="shared" si="111"/>
        <v>2</v>
      </c>
      <c r="O159" s="15">
        <f t="shared" si="111"/>
        <v>0</v>
      </c>
      <c r="P159" s="16">
        <f t="shared" si="111"/>
        <v>0</v>
      </c>
      <c r="Q159" s="47">
        <f t="shared" si="111"/>
        <v>0</v>
      </c>
      <c r="R159" s="15">
        <f t="shared" si="111"/>
        <v>0</v>
      </c>
      <c r="S159" s="16">
        <f t="shared" si="111"/>
        <v>0</v>
      </c>
      <c r="T159" s="47">
        <f t="shared" si="111"/>
        <v>0</v>
      </c>
      <c r="U159" s="15">
        <f t="shared" si="111"/>
        <v>5</v>
      </c>
      <c r="V159" s="16">
        <f t="shared" si="111"/>
        <v>1</v>
      </c>
      <c r="W159" s="17">
        <f t="shared" si="111"/>
        <v>6</v>
      </c>
      <c r="X159" s="15">
        <f t="shared" si="111"/>
        <v>1</v>
      </c>
      <c r="Y159" s="16">
        <f t="shared" si="111"/>
        <v>0</v>
      </c>
      <c r="Z159" s="17">
        <f t="shared" si="111"/>
        <v>1</v>
      </c>
      <c r="AA159" s="15">
        <f t="shared" si="111"/>
        <v>40</v>
      </c>
      <c r="AB159" s="16">
        <f t="shared" si="111"/>
        <v>6</v>
      </c>
      <c r="AC159" s="47">
        <f t="shared" si="111"/>
        <v>46</v>
      </c>
    </row>
    <row r="160" spans="1:29" ht="12.6" customHeight="1" x14ac:dyDescent="0.2">
      <c r="A160" s="562" t="s">
        <v>69</v>
      </c>
      <c r="B160" s="3" t="s">
        <v>152</v>
      </c>
      <c r="C160" s="12">
        <v>78</v>
      </c>
      <c r="D160" s="13">
        <v>46</v>
      </c>
      <c r="E160" s="14">
        <v>124</v>
      </c>
      <c r="F160" s="12">
        <v>2</v>
      </c>
      <c r="G160" s="13"/>
      <c r="H160" s="14">
        <v>2</v>
      </c>
      <c r="I160" s="12">
        <v>1</v>
      </c>
      <c r="J160" s="13"/>
      <c r="K160" s="14">
        <v>1</v>
      </c>
      <c r="L160" s="12">
        <v>4</v>
      </c>
      <c r="M160" s="13">
        <v>3</v>
      </c>
      <c r="N160" s="14">
        <v>7</v>
      </c>
      <c r="O160" s="12">
        <v>2</v>
      </c>
      <c r="P160" s="13">
        <v>1</v>
      </c>
      <c r="Q160" s="46">
        <v>3</v>
      </c>
      <c r="R160" s="12"/>
      <c r="S160" s="13"/>
      <c r="T160" s="46"/>
      <c r="U160" s="12"/>
      <c r="V160" s="13"/>
      <c r="W160" s="14"/>
      <c r="X160" s="12">
        <v>3</v>
      </c>
      <c r="Y160" s="13">
        <v>2</v>
      </c>
      <c r="Z160" s="14">
        <v>5</v>
      </c>
      <c r="AA160" s="12">
        <f t="shared" si="109"/>
        <v>90</v>
      </c>
      <c r="AB160" s="13">
        <f t="shared" si="109"/>
        <v>52</v>
      </c>
      <c r="AC160" s="46">
        <f t="shared" si="110"/>
        <v>142</v>
      </c>
    </row>
    <row r="161" spans="1:29" ht="12.6" customHeight="1" x14ac:dyDescent="0.2">
      <c r="A161" s="574"/>
      <c r="B161" s="3" t="s">
        <v>153</v>
      </c>
      <c r="C161" s="12">
        <v>3</v>
      </c>
      <c r="D161" s="13">
        <v>3</v>
      </c>
      <c r="E161" s="14">
        <v>6</v>
      </c>
      <c r="F161" s="12"/>
      <c r="G161" s="13"/>
      <c r="H161" s="14"/>
      <c r="I161" s="12"/>
      <c r="J161" s="13"/>
      <c r="K161" s="14"/>
      <c r="L161" s="12"/>
      <c r="M161" s="13"/>
      <c r="N161" s="14"/>
      <c r="O161" s="12"/>
      <c r="P161" s="13"/>
      <c r="Q161" s="46"/>
      <c r="R161" s="12"/>
      <c r="S161" s="13"/>
      <c r="T161" s="46"/>
      <c r="U161" s="12"/>
      <c r="V161" s="13"/>
      <c r="W161" s="14"/>
      <c r="X161" s="12"/>
      <c r="Y161" s="13"/>
      <c r="Z161" s="14"/>
      <c r="AA161" s="12">
        <f t="shared" si="109"/>
        <v>3</v>
      </c>
      <c r="AB161" s="13">
        <f t="shared" si="109"/>
        <v>3</v>
      </c>
      <c r="AC161" s="46">
        <f t="shared" si="110"/>
        <v>6</v>
      </c>
    </row>
    <row r="162" spans="1:29" ht="12.6" customHeight="1" x14ac:dyDescent="0.2">
      <c r="A162" s="547" t="s">
        <v>70</v>
      </c>
      <c r="B162" s="3" t="s">
        <v>86</v>
      </c>
      <c r="C162" s="12">
        <v>2</v>
      </c>
      <c r="D162" s="13">
        <v>1</v>
      </c>
      <c r="E162" s="14">
        <v>3</v>
      </c>
      <c r="F162" s="12"/>
      <c r="G162" s="13"/>
      <c r="H162" s="14"/>
      <c r="I162" s="12"/>
      <c r="J162" s="13"/>
      <c r="K162" s="14"/>
      <c r="L162" s="12"/>
      <c r="M162" s="13"/>
      <c r="N162" s="14"/>
      <c r="O162" s="12"/>
      <c r="P162" s="13">
        <v>1</v>
      </c>
      <c r="Q162" s="46">
        <v>1</v>
      </c>
      <c r="R162" s="12"/>
      <c r="S162" s="13"/>
      <c r="T162" s="46"/>
      <c r="U162" s="12"/>
      <c r="V162" s="13">
        <v>3</v>
      </c>
      <c r="W162" s="14">
        <v>3</v>
      </c>
      <c r="X162" s="12"/>
      <c r="Y162" s="13"/>
      <c r="Z162" s="14"/>
      <c r="AA162" s="12">
        <f t="shared" si="109"/>
        <v>2</v>
      </c>
      <c r="AB162" s="13">
        <f t="shared" si="109"/>
        <v>5</v>
      </c>
      <c r="AC162" s="46">
        <f t="shared" si="110"/>
        <v>7</v>
      </c>
    </row>
    <row r="163" spans="1:29" ht="12.6" customHeight="1" x14ac:dyDescent="0.2">
      <c r="A163" s="547" t="s">
        <v>144</v>
      </c>
      <c r="B163" s="3" t="s">
        <v>85</v>
      </c>
      <c r="C163" s="12">
        <v>2</v>
      </c>
      <c r="D163" s="13"/>
      <c r="E163" s="14">
        <v>2</v>
      </c>
      <c r="F163" s="12"/>
      <c r="G163" s="13"/>
      <c r="H163" s="14"/>
      <c r="I163" s="12"/>
      <c r="J163" s="13"/>
      <c r="K163" s="14"/>
      <c r="L163" s="12"/>
      <c r="M163" s="13"/>
      <c r="N163" s="14"/>
      <c r="O163" s="12"/>
      <c r="P163" s="13"/>
      <c r="Q163" s="46"/>
      <c r="R163" s="12"/>
      <c r="S163" s="13"/>
      <c r="T163" s="46"/>
      <c r="U163" s="12">
        <v>1</v>
      </c>
      <c r="V163" s="13"/>
      <c r="W163" s="14">
        <v>1</v>
      </c>
      <c r="X163" s="12"/>
      <c r="Y163" s="13"/>
      <c r="Z163" s="14"/>
      <c r="AA163" s="12">
        <f t="shared" si="109"/>
        <v>3</v>
      </c>
      <c r="AB163" s="13">
        <f t="shared" si="109"/>
        <v>0</v>
      </c>
      <c r="AC163" s="46">
        <f t="shared" si="110"/>
        <v>3</v>
      </c>
    </row>
    <row r="164" spans="1:29" ht="12.6" customHeight="1" x14ac:dyDescent="0.2">
      <c r="A164" s="547" t="s">
        <v>71</v>
      </c>
      <c r="B164" s="3" t="s">
        <v>85</v>
      </c>
      <c r="C164" s="12">
        <v>13</v>
      </c>
      <c r="D164" s="13">
        <v>7</v>
      </c>
      <c r="E164" s="14">
        <v>20</v>
      </c>
      <c r="F164" s="12"/>
      <c r="G164" s="13"/>
      <c r="H164" s="14"/>
      <c r="I164" s="12"/>
      <c r="J164" s="13"/>
      <c r="K164" s="14"/>
      <c r="L164" s="12">
        <v>2</v>
      </c>
      <c r="M164" s="13">
        <v>2</v>
      </c>
      <c r="N164" s="14">
        <v>4</v>
      </c>
      <c r="O164" s="12"/>
      <c r="P164" s="13"/>
      <c r="Q164" s="46"/>
      <c r="R164" s="12"/>
      <c r="S164" s="13"/>
      <c r="T164" s="46"/>
      <c r="U164" s="12"/>
      <c r="V164" s="13"/>
      <c r="W164" s="14"/>
      <c r="X164" s="12">
        <v>2</v>
      </c>
      <c r="Y164" s="13"/>
      <c r="Z164" s="14">
        <v>2</v>
      </c>
      <c r="AA164" s="12">
        <f t="shared" si="109"/>
        <v>17</v>
      </c>
      <c r="AB164" s="13">
        <f t="shared" si="109"/>
        <v>9</v>
      </c>
      <c r="AC164" s="46">
        <f t="shared" si="110"/>
        <v>26</v>
      </c>
    </row>
    <row r="165" spans="1:29" ht="12.6" customHeight="1" x14ac:dyDescent="0.2">
      <c r="A165" s="551" t="s">
        <v>357</v>
      </c>
      <c r="B165" s="3" t="s">
        <v>85</v>
      </c>
      <c r="C165" s="12">
        <v>1</v>
      </c>
      <c r="D165" s="13"/>
      <c r="E165" s="14">
        <v>1</v>
      </c>
      <c r="F165" s="12"/>
      <c r="G165" s="13"/>
      <c r="H165" s="14"/>
      <c r="I165" s="12"/>
      <c r="J165" s="13"/>
      <c r="K165" s="14"/>
      <c r="L165" s="12"/>
      <c r="M165" s="13"/>
      <c r="N165" s="14"/>
      <c r="O165" s="12"/>
      <c r="P165" s="13"/>
      <c r="Q165" s="46"/>
      <c r="R165" s="12"/>
      <c r="S165" s="13"/>
      <c r="T165" s="46"/>
      <c r="U165" s="12"/>
      <c r="V165" s="13"/>
      <c r="W165" s="14"/>
      <c r="X165" s="12"/>
      <c r="Y165" s="13"/>
      <c r="Z165" s="14"/>
      <c r="AA165" s="12">
        <f t="shared" ref="AA165" si="112">SUM(C165,F165,I165,L165,O165,R165,U165,X165)</f>
        <v>1</v>
      </c>
      <c r="AB165" s="13">
        <f t="shared" ref="AB165" si="113">SUM(D165,G165,J165,M165,P165,S165,V165,Y165)</f>
        <v>0</v>
      </c>
      <c r="AC165" s="46">
        <f t="shared" ref="AC165" si="114">SUM(AA165:AB165)</f>
        <v>1</v>
      </c>
    </row>
    <row r="166" spans="1:29" ht="12.6" customHeight="1" x14ac:dyDescent="0.2">
      <c r="A166" s="562" t="s">
        <v>73</v>
      </c>
      <c r="B166" s="3" t="s">
        <v>2</v>
      </c>
      <c r="C166" s="12">
        <v>10</v>
      </c>
      <c r="D166" s="13">
        <v>9</v>
      </c>
      <c r="E166" s="14">
        <v>19</v>
      </c>
      <c r="F166" s="12">
        <v>1</v>
      </c>
      <c r="G166" s="13">
        <v>1</v>
      </c>
      <c r="H166" s="14">
        <v>2</v>
      </c>
      <c r="I166" s="12"/>
      <c r="J166" s="13"/>
      <c r="K166" s="14"/>
      <c r="L166" s="12">
        <v>4</v>
      </c>
      <c r="M166" s="13">
        <v>2</v>
      </c>
      <c r="N166" s="14">
        <v>6</v>
      </c>
      <c r="O166" s="12"/>
      <c r="P166" s="13"/>
      <c r="Q166" s="46"/>
      <c r="R166" s="12"/>
      <c r="S166" s="13"/>
      <c r="T166" s="46"/>
      <c r="U166" s="12">
        <v>2</v>
      </c>
      <c r="V166" s="13">
        <v>1</v>
      </c>
      <c r="W166" s="14">
        <v>3</v>
      </c>
      <c r="X166" s="12"/>
      <c r="Y166" s="13"/>
      <c r="Z166" s="14"/>
      <c r="AA166" s="12">
        <f t="shared" ref="AA166:AB169" si="115">SUM(C166,F166,I166,L166,O166,R166,U166,X166)</f>
        <v>17</v>
      </c>
      <c r="AB166" s="13">
        <f t="shared" si="115"/>
        <v>13</v>
      </c>
      <c r="AC166" s="46">
        <f>SUM(AA166:AB166)</f>
        <v>30</v>
      </c>
    </row>
    <row r="167" spans="1:29" ht="12.6" hidden="1" customHeight="1" x14ac:dyDescent="0.2">
      <c r="A167" s="562"/>
      <c r="B167" s="3" t="s">
        <v>138</v>
      </c>
      <c r="C167" s="12"/>
      <c r="D167" s="13"/>
      <c r="E167" s="14"/>
      <c r="F167" s="12"/>
      <c r="G167" s="13"/>
      <c r="H167" s="14"/>
      <c r="I167" s="12"/>
      <c r="J167" s="13"/>
      <c r="K167" s="14"/>
      <c r="L167" s="12"/>
      <c r="M167" s="13"/>
      <c r="N167" s="14"/>
      <c r="O167" s="12"/>
      <c r="P167" s="13"/>
      <c r="Q167" s="46"/>
      <c r="R167" s="12"/>
      <c r="S167" s="13"/>
      <c r="T167" s="46"/>
      <c r="U167" s="12"/>
      <c r="V167" s="13"/>
      <c r="W167" s="14"/>
      <c r="X167" s="12"/>
      <c r="Y167" s="13"/>
      <c r="Z167" s="14"/>
      <c r="AA167" s="12">
        <f t="shared" si="115"/>
        <v>0</v>
      </c>
      <c r="AB167" s="13">
        <f t="shared" si="115"/>
        <v>0</v>
      </c>
      <c r="AC167" s="46">
        <f>SUM(AA167:AB167)</f>
        <v>0</v>
      </c>
    </row>
    <row r="168" spans="1:29" ht="12.6" hidden="1" customHeight="1" x14ac:dyDescent="0.2">
      <c r="A168" s="547" t="s">
        <v>136</v>
      </c>
      <c r="B168" s="3" t="s">
        <v>85</v>
      </c>
      <c r="C168" s="12"/>
      <c r="D168" s="13"/>
      <c r="E168" s="14"/>
      <c r="F168" s="12"/>
      <c r="G168" s="13"/>
      <c r="H168" s="14"/>
      <c r="I168" s="12"/>
      <c r="J168" s="13"/>
      <c r="K168" s="14"/>
      <c r="L168" s="12"/>
      <c r="M168" s="13"/>
      <c r="N168" s="14"/>
      <c r="O168" s="12"/>
      <c r="P168" s="13"/>
      <c r="Q168" s="46"/>
      <c r="R168" s="12"/>
      <c r="S168" s="13"/>
      <c r="T168" s="46"/>
      <c r="U168" s="12"/>
      <c r="V168" s="13"/>
      <c r="W168" s="14"/>
      <c r="X168" s="12"/>
      <c r="Y168" s="13"/>
      <c r="Z168" s="14"/>
      <c r="AA168" s="12">
        <f t="shared" si="115"/>
        <v>0</v>
      </c>
      <c r="AB168" s="13">
        <f t="shared" si="115"/>
        <v>0</v>
      </c>
      <c r="AC168" s="46">
        <f>SUM(AA168:AB168)</f>
        <v>0</v>
      </c>
    </row>
    <row r="169" spans="1:29" ht="12.6" hidden="1" customHeight="1" x14ac:dyDescent="0.2">
      <c r="A169" s="547" t="s">
        <v>343</v>
      </c>
      <c r="B169" s="3" t="s">
        <v>85</v>
      </c>
      <c r="C169" s="12"/>
      <c r="D169" s="13"/>
      <c r="E169" s="14"/>
      <c r="F169" s="12"/>
      <c r="G169" s="13"/>
      <c r="H169" s="14"/>
      <c r="I169" s="12"/>
      <c r="J169" s="13"/>
      <c r="K169" s="14"/>
      <c r="L169" s="12"/>
      <c r="M169" s="13"/>
      <c r="N169" s="14"/>
      <c r="O169" s="12"/>
      <c r="P169" s="13"/>
      <c r="Q169" s="46"/>
      <c r="R169" s="12"/>
      <c r="S169" s="13"/>
      <c r="T169" s="46"/>
      <c r="U169" s="12"/>
      <c r="V169" s="13"/>
      <c r="W169" s="14"/>
      <c r="X169" s="12"/>
      <c r="Y169" s="13"/>
      <c r="Z169" s="14"/>
      <c r="AA169" s="12">
        <f t="shared" si="115"/>
        <v>0</v>
      </c>
      <c r="AB169" s="13">
        <f t="shared" si="115"/>
        <v>0</v>
      </c>
      <c r="AC169" s="46">
        <f>SUM(AA169:AB169)</f>
        <v>0</v>
      </c>
    </row>
    <row r="170" spans="1:29" ht="12.6" hidden="1" customHeight="1" x14ac:dyDescent="0.2">
      <c r="A170" s="547" t="s">
        <v>72</v>
      </c>
      <c r="B170" s="3" t="s">
        <v>85</v>
      </c>
      <c r="C170" s="12"/>
      <c r="D170" s="13"/>
      <c r="E170" s="14"/>
      <c r="F170" s="12"/>
      <c r="G170" s="13"/>
      <c r="H170" s="14"/>
      <c r="I170" s="12"/>
      <c r="J170" s="13"/>
      <c r="K170" s="14"/>
      <c r="L170" s="12"/>
      <c r="M170" s="13"/>
      <c r="N170" s="14"/>
      <c r="O170" s="12"/>
      <c r="P170" s="13"/>
      <c r="Q170" s="46"/>
      <c r="R170" s="12"/>
      <c r="S170" s="13"/>
      <c r="T170" s="46"/>
      <c r="U170" s="12"/>
      <c r="V170" s="13"/>
      <c r="W170" s="14"/>
      <c r="X170" s="12"/>
      <c r="Y170" s="13"/>
      <c r="Z170" s="14"/>
      <c r="AA170" s="12">
        <f t="shared" si="109"/>
        <v>0</v>
      </c>
      <c r="AB170" s="13">
        <f t="shared" si="109"/>
        <v>0</v>
      </c>
      <c r="AC170" s="46">
        <f t="shared" si="110"/>
        <v>0</v>
      </c>
    </row>
    <row r="171" spans="1:29" s="4" customFormat="1" ht="12.6" customHeight="1" x14ac:dyDescent="0.2">
      <c r="A171" s="66" t="s">
        <v>359</v>
      </c>
      <c r="B171" s="9"/>
      <c r="C171" s="15">
        <f>SUM(C160:C170)</f>
        <v>109</v>
      </c>
      <c r="D171" s="16">
        <f t="shared" ref="D171:AC171" si="116">SUM(D160:D170)</f>
        <v>66</v>
      </c>
      <c r="E171" s="17">
        <f t="shared" si="116"/>
        <v>175</v>
      </c>
      <c r="F171" s="15">
        <f t="shared" si="116"/>
        <v>3</v>
      </c>
      <c r="G171" s="16">
        <f t="shared" si="116"/>
        <v>1</v>
      </c>
      <c r="H171" s="17">
        <f t="shared" si="116"/>
        <v>4</v>
      </c>
      <c r="I171" s="15">
        <f t="shared" si="116"/>
        <v>1</v>
      </c>
      <c r="J171" s="16">
        <f t="shared" si="116"/>
        <v>0</v>
      </c>
      <c r="K171" s="17">
        <f t="shared" si="116"/>
        <v>1</v>
      </c>
      <c r="L171" s="15">
        <f t="shared" si="116"/>
        <v>10</v>
      </c>
      <c r="M171" s="16">
        <f t="shared" si="116"/>
        <v>7</v>
      </c>
      <c r="N171" s="17">
        <f t="shared" si="116"/>
        <v>17</v>
      </c>
      <c r="O171" s="15">
        <f t="shared" si="116"/>
        <v>2</v>
      </c>
      <c r="P171" s="16">
        <f t="shared" si="116"/>
        <v>2</v>
      </c>
      <c r="Q171" s="47">
        <f t="shared" si="116"/>
        <v>4</v>
      </c>
      <c r="R171" s="15">
        <f t="shared" si="116"/>
        <v>0</v>
      </c>
      <c r="S171" s="16">
        <f t="shared" si="116"/>
        <v>0</v>
      </c>
      <c r="T171" s="47">
        <f t="shared" si="116"/>
        <v>0</v>
      </c>
      <c r="U171" s="15">
        <f t="shared" si="116"/>
        <v>3</v>
      </c>
      <c r="V171" s="16">
        <f t="shared" si="116"/>
        <v>4</v>
      </c>
      <c r="W171" s="17">
        <f t="shared" si="116"/>
        <v>7</v>
      </c>
      <c r="X171" s="15">
        <f t="shared" si="116"/>
        <v>5</v>
      </c>
      <c r="Y171" s="16">
        <f t="shared" si="116"/>
        <v>2</v>
      </c>
      <c r="Z171" s="17">
        <f t="shared" si="116"/>
        <v>7</v>
      </c>
      <c r="AA171" s="15">
        <f>SUM(AA160:AA170)</f>
        <v>133</v>
      </c>
      <c r="AB171" s="16">
        <f t="shared" si="116"/>
        <v>82</v>
      </c>
      <c r="AC171" s="47">
        <f t="shared" si="116"/>
        <v>215</v>
      </c>
    </row>
    <row r="172" spans="1:29" ht="12.6" customHeight="1" x14ac:dyDescent="0.2">
      <c r="A172" s="547" t="s">
        <v>27</v>
      </c>
      <c r="B172" s="3" t="s">
        <v>90</v>
      </c>
      <c r="C172" s="12"/>
      <c r="D172" s="13"/>
      <c r="E172" s="14"/>
      <c r="F172" s="12"/>
      <c r="G172" s="13"/>
      <c r="H172" s="14"/>
      <c r="I172" s="12"/>
      <c r="J172" s="13"/>
      <c r="K172" s="14"/>
      <c r="L172" s="12"/>
      <c r="M172" s="13"/>
      <c r="N172" s="14"/>
      <c r="O172" s="12"/>
      <c r="P172" s="13"/>
      <c r="Q172" s="46"/>
      <c r="R172" s="12"/>
      <c r="S172" s="13"/>
      <c r="T172" s="46"/>
      <c r="U172" s="12"/>
      <c r="V172" s="13"/>
      <c r="W172" s="14"/>
      <c r="X172" s="12"/>
      <c r="Y172" s="13"/>
      <c r="Z172" s="14"/>
      <c r="AA172" s="12">
        <f t="shared" ref="AA172:AB173" si="117">SUM(C172,F172,I172,L172,O172,R172,U172,X172)</f>
        <v>0</v>
      </c>
      <c r="AB172" s="13">
        <f t="shared" si="117"/>
        <v>0</v>
      </c>
      <c r="AC172" s="46">
        <f t="shared" ref="AC172:AC173" si="118">SUM(AA172:AB172)</f>
        <v>0</v>
      </c>
    </row>
    <row r="173" spans="1:29" ht="12.6" customHeight="1" x14ac:dyDescent="0.2">
      <c r="A173" s="547" t="s">
        <v>3</v>
      </c>
      <c r="B173" s="3" t="s">
        <v>90</v>
      </c>
      <c r="C173" s="12"/>
      <c r="D173" s="13"/>
      <c r="E173" s="14"/>
      <c r="F173" s="12"/>
      <c r="G173" s="13"/>
      <c r="H173" s="14"/>
      <c r="I173" s="12"/>
      <c r="J173" s="13"/>
      <c r="K173" s="14"/>
      <c r="L173" s="12"/>
      <c r="M173" s="13"/>
      <c r="N173" s="14"/>
      <c r="O173" s="12"/>
      <c r="P173" s="13"/>
      <c r="Q173" s="46"/>
      <c r="R173" s="12"/>
      <c r="S173" s="13"/>
      <c r="T173" s="46"/>
      <c r="U173" s="12"/>
      <c r="V173" s="13"/>
      <c r="W173" s="14"/>
      <c r="X173" s="12"/>
      <c r="Y173" s="13"/>
      <c r="Z173" s="14"/>
      <c r="AA173" s="12">
        <f t="shared" si="117"/>
        <v>0</v>
      </c>
      <c r="AB173" s="13">
        <f t="shared" si="117"/>
        <v>0</v>
      </c>
      <c r="AC173" s="46">
        <f t="shared" si="118"/>
        <v>0</v>
      </c>
    </row>
    <row r="174" spans="1:29" s="10" customFormat="1" ht="15" x14ac:dyDescent="0.25">
      <c r="A174" s="56" t="s">
        <v>111</v>
      </c>
      <c r="B174" s="34"/>
      <c r="C174" s="98">
        <f>SUM(C157,C171,C158,C172,C173)</f>
        <v>137</v>
      </c>
      <c r="D174" s="101">
        <f t="shared" ref="D174:AC174" si="119">SUM(D157,D171,D158,D172,D173)</f>
        <v>70</v>
      </c>
      <c r="E174" s="37">
        <f t="shared" si="119"/>
        <v>207</v>
      </c>
      <c r="F174" s="35">
        <f t="shared" si="119"/>
        <v>7</v>
      </c>
      <c r="G174" s="36">
        <f t="shared" si="119"/>
        <v>2</v>
      </c>
      <c r="H174" s="37">
        <f t="shared" si="119"/>
        <v>9</v>
      </c>
      <c r="I174" s="35">
        <f t="shared" si="119"/>
        <v>1</v>
      </c>
      <c r="J174" s="36">
        <f t="shared" si="119"/>
        <v>0</v>
      </c>
      <c r="K174" s="37">
        <f t="shared" si="119"/>
        <v>1</v>
      </c>
      <c r="L174" s="35">
        <f t="shared" si="119"/>
        <v>12</v>
      </c>
      <c r="M174" s="101">
        <f t="shared" si="119"/>
        <v>7</v>
      </c>
      <c r="N174" s="37">
        <f t="shared" si="119"/>
        <v>19</v>
      </c>
      <c r="O174" s="35">
        <f t="shared" si="119"/>
        <v>2</v>
      </c>
      <c r="P174" s="36">
        <f t="shared" si="119"/>
        <v>2</v>
      </c>
      <c r="Q174" s="57">
        <f t="shared" si="119"/>
        <v>4</v>
      </c>
      <c r="R174" s="35">
        <f t="shared" si="119"/>
        <v>0</v>
      </c>
      <c r="S174" s="36">
        <f t="shared" si="119"/>
        <v>0</v>
      </c>
      <c r="T174" s="57">
        <f t="shared" si="119"/>
        <v>0</v>
      </c>
      <c r="U174" s="35">
        <f t="shared" si="119"/>
        <v>8</v>
      </c>
      <c r="V174" s="36">
        <f t="shared" si="119"/>
        <v>5</v>
      </c>
      <c r="W174" s="37">
        <f t="shared" si="119"/>
        <v>13</v>
      </c>
      <c r="X174" s="35">
        <f t="shared" si="119"/>
        <v>6</v>
      </c>
      <c r="Y174" s="36">
        <f t="shared" si="119"/>
        <v>2</v>
      </c>
      <c r="Z174" s="37">
        <f t="shared" si="119"/>
        <v>8</v>
      </c>
      <c r="AA174" s="98">
        <f t="shared" si="119"/>
        <v>173</v>
      </c>
      <c r="AB174" s="101">
        <f t="shared" si="119"/>
        <v>88</v>
      </c>
      <c r="AC174" s="478">
        <f t="shared" si="119"/>
        <v>261</v>
      </c>
    </row>
    <row r="175" spans="1:29" ht="12.6" customHeight="1" x14ac:dyDescent="0.2">
      <c r="A175" s="547" t="s">
        <v>74</v>
      </c>
      <c r="B175" s="3" t="s">
        <v>2</v>
      </c>
      <c r="C175" s="12">
        <v>26</v>
      </c>
      <c r="D175" s="13">
        <v>12</v>
      </c>
      <c r="E175" s="14">
        <v>38</v>
      </c>
      <c r="F175" s="12"/>
      <c r="G175" s="13"/>
      <c r="H175" s="14"/>
      <c r="I175" s="12"/>
      <c r="J175" s="13">
        <v>1</v>
      </c>
      <c r="K175" s="14">
        <v>1</v>
      </c>
      <c r="L175" s="12">
        <v>1</v>
      </c>
      <c r="M175" s="13"/>
      <c r="N175" s="14">
        <v>1</v>
      </c>
      <c r="O175" s="12">
        <v>1</v>
      </c>
      <c r="P175" s="13">
        <v>1</v>
      </c>
      <c r="Q175" s="46">
        <v>2</v>
      </c>
      <c r="R175" s="12"/>
      <c r="S175" s="13"/>
      <c r="T175" s="46"/>
      <c r="U175" s="12"/>
      <c r="V175" s="13">
        <v>1</v>
      </c>
      <c r="W175" s="14">
        <v>1</v>
      </c>
      <c r="X175" s="12">
        <v>1</v>
      </c>
      <c r="Y175" s="13">
        <v>1</v>
      </c>
      <c r="Z175" s="14">
        <v>2</v>
      </c>
      <c r="AA175" s="12">
        <f t="shared" ref="AA175:AB191" si="120">SUM(C175,F175,I175,L175,O175,R175,U175,X175)</f>
        <v>29</v>
      </c>
      <c r="AB175" s="13">
        <f t="shared" si="120"/>
        <v>16</v>
      </c>
      <c r="AC175" s="46">
        <f t="shared" ref="AC175:AC191" si="121">SUM(AA175:AB175)</f>
        <v>45</v>
      </c>
    </row>
    <row r="176" spans="1:29" ht="12.6" customHeight="1" x14ac:dyDescent="0.2">
      <c r="A176" s="73" t="s">
        <v>75</v>
      </c>
      <c r="B176" s="74" t="s">
        <v>87</v>
      </c>
      <c r="C176" s="75"/>
      <c r="D176" s="76"/>
      <c r="E176" s="77"/>
      <c r="F176" s="75"/>
      <c r="G176" s="76"/>
      <c r="H176" s="77"/>
      <c r="I176" s="75"/>
      <c r="J176" s="76"/>
      <c r="K176" s="77"/>
      <c r="L176" s="75"/>
      <c r="M176" s="76"/>
      <c r="N176" s="77"/>
      <c r="O176" s="75"/>
      <c r="P176" s="76"/>
      <c r="Q176" s="78"/>
      <c r="R176" s="75"/>
      <c r="S176" s="76"/>
      <c r="T176" s="78"/>
      <c r="U176" s="75"/>
      <c r="V176" s="76"/>
      <c r="W176" s="77"/>
      <c r="X176" s="75"/>
      <c r="Y176" s="76">
        <v>1</v>
      </c>
      <c r="Z176" s="77">
        <v>1</v>
      </c>
      <c r="AA176" s="75">
        <f t="shared" si="120"/>
        <v>0</v>
      </c>
      <c r="AB176" s="76">
        <f t="shared" si="120"/>
        <v>1</v>
      </c>
      <c r="AC176" s="78">
        <f t="shared" si="121"/>
        <v>1</v>
      </c>
    </row>
    <row r="177" spans="1:29" ht="12.6" hidden="1" customHeight="1" x14ac:dyDescent="0.2">
      <c r="A177" s="73" t="s">
        <v>76</v>
      </c>
      <c r="B177" s="74" t="s">
        <v>2</v>
      </c>
      <c r="C177" s="75"/>
      <c r="D177" s="76"/>
      <c r="E177" s="77"/>
      <c r="F177" s="75"/>
      <c r="G177" s="76"/>
      <c r="H177" s="77"/>
      <c r="I177" s="75"/>
      <c r="J177" s="76"/>
      <c r="K177" s="77"/>
      <c r="L177" s="75"/>
      <c r="M177" s="76"/>
      <c r="N177" s="77"/>
      <c r="O177" s="75"/>
      <c r="P177" s="76"/>
      <c r="Q177" s="78"/>
      <c r="R177" s="75"/>
      <c r="S177" s="76"/>
      <c r="T177" s="78"/>
      <c r="U177" s="75"/>
      <c r="V177" s="76"/>
      <c r="W177" s="77"/>
      <c r="X177" s="75"/>
      <c r="Y177" s="76"/>
      <c r="Z177" s="77"/>
      <c r="AA177" s="75">
        <f t="shared" si="120"/>
        <v>0</v>
      </c>
      <c r="AB177" s="76">
        <f t="shared" si="120"/>
        <v>0</v>
      </c>
      <c r="AC177" s="78">
        <f t="shared" si="121"/>
        <v>0</v>
      </c>
    </row>
    <row r="178" spans="1:29" ht="12.6" hidden="1" customHeight="1" x14ac:dyDescent="0.2">
      <c r="A178" s="73" t="s">
        <v>77</v>
      </c>
      <c r="B178" s="74" t="s">
        <v>87</v>
      </c>
      <c r="C178" s="75"/>
      <c r="D178" s="76"/>
      <c r="E178" s="77"/>
      <c r="F178" s="75"/>
      <c r="G178" s="76"/>
      <c r="H178" s="77"/>
      <c r="I178" s="75"/>
      <c r="J178" s="76"/>
      <c r="K178" s="77"/>
      <c r="L178" s="75"/>
      <c r="M178" s="76"/>
      <c r="N178" s="77"/>
      <c r="O178" s="75"/>
      <c r="P178" s="76"/>
      <c r="Q178" s="78"/>
      <c r="R178" s="75"/>
      <c r="S178" s="76"/>
      <c r="T178" s="78"/>
      <c r="U178" s="75"/>
      <c r="V178" s="76"/>
      <c r="W178" s="77"/>
      <c r="X178" s="75"/>
      <c r="Y178" s="76"/>
      <c r="Z178" s="77"/>
      <c r="AA178" s="75">
        <f t="shared" si="120"/>
        <v>0</v>
      </c>
      <c r="AB178" s="76">
        <f t="shared" si="120"/>
        <v>0</v>
      </c>
      <c r="AC178" s="78">
        <f t="shared" si="121"/>
        <v>0</v>
      </c>
    </row>
    <row r="179" spans="1:29" ht="12.6" hidden="1" customHeight="1" x14ac:dyDescent="0.2">
      <c r="A179" s="73" t="s">
        <v>78</v>
      </c>
      <c r="B179" s="74" t="s">
        <v>2</v>
      </c>
      <c r="C179" s="75"/>
      <c r="D179" s="76"/>
      <c r="E179" s="77"/>
      <c r="F179" s="75"/>
      <c r="G179" s="76"/>
      <c r="H179" s="77"/>
      <c r="I179" s="75"/>
      <c r="J179" s="76"/>
      <c r="K179" s="77"/>
      <c r="L179" s="75"/>
      <c r="M179" s="76"/>
      <c r="N179" s="77"/>
      <c r="O179" s="75"/>
      <c r="P179" s="76"/>
      <c r="Q179" s="78"/>
      <c r="R179" s="75"/>
      <c r="S179" s="76"/>
      <c r="T179" s="78"/>
      <c r="U179" s="75"/>
      <c r="V179" s="76"/>
      <c r="W179" s="77"/>
      <c r="X179" s="75"/>
      <c r="Y179" s="76"/>
      <c r="Z179" s="77"/>
      <c r="AA179" s="75">
        <f t="shared" si="120"/>
        <v>0</v>
      </c>
      <c r="AB179" s="76">
        <f t="shared" si="120"/>
        <v>0</v>
      </c>
      <c r="AC179" s="78">
        <f t="shared" si="121"/>
        <v>0</v>
      </c>
    </row>
    <row r="180" spans="1:29" ht="12.6" customHeight="1" x14ac:dyDescent="0.2">
      <c r="A180" s="73" t="s">
        <v>79</v>
      </c>
      <c r="B180" s="74" t="s">
        <v>2</v>
      </c>
      <c r="C180" s="75">
        <v>12</v>
      </c>
      <c r="D180" s="76">
        <v>3</v>
      </c>
      <c r="E180" s="77">
        <v>15</v>
      </c>
      <c r="F180" s="75">
        <v>3</v>
      </c>
      <c r="G180" s="76"/>
      <c r="H180" s="77">
        <v>3</v>
      </c>
      <c r="I180" s="75"/>
      <c r="J180" s="76"/>
      <c r="K180" s="77"/>
      <c r="L180" s="75">
        <v>1</v>
      </c>
      <c r="M180" s="76"/>
      <c r="N180" s="77">
        <v>1</v>
      </c>
      <c r="O180" s="75"/>
      <c r="P180" s="76"/>
      <c r="Q180" s="78"/>
      <c r="R180" s="75"/>
      <c r="S180" s="76"/>
      <c r="T180" s="78"/>
      <c r="U180" s="75"/>
      <c r="V180" s="76"/>
      <c r="W180" s="77"/>
      <c r="X180" s="75"/>
      <c r="Y180" s="76"/>
      <c r="Z180" s="77"/>
      <c r="AA180" s="75">
        <f t="shared" si="120"/>
        <v>16</v>
      </c>
      <c r="AB180" s="76">
        <f t="shared" si="120"/>
        <v>3</v>
      </c>
      <c r="AC180" s="78">
        <f t="shared" si="121"/>
        <v>19</v>
      </c>
    </row>
    <row r="181" spans="1:29" ht="12.6" customHeight="1" x14ac:dyDescent="0.2">
      <c r="A181" s="73" t="s">
        <v>80</v>
      </c>
      <c r="B181" s="74" t="s">
        <v>87</v>
      </c>
      <c r="C181" s="75">
        <v>1</v>
      </c>
      <c r="D181" s="76"/>
      <c r="E181" s="77">
        <v>1</v>
      </c>
      <c r="F181" s="75"/>
      <c r="G181" s="76"/>
      <c r="H181" s="77"/>
      <c r="I181" s="75"/>
      <c r="J181" s="76"/>
      <c r="K181" s="77"/>
      <c r="L181" s="75"/>
      <c r="M181" s="76"/>
      <c r="N181" s="77"/>
      <c r="O181" s="75"/>
      <c r="P181" s="76"/>
      <c r="Q181" s="78"/>
      <c r="R181" s="75"/>
      <c r="S181" s="76"/>
      <c r="T181" s="78"/>
      <c r="U181" s="75"/>
      <c r="V181" s="76"/>
      <c r="W181" s="77"/>
      <c r="X181" s="75"/>
      <c r="Y181" s="76"/>
      <c r="Z181" s="77"/>
      <c r="AA181" s="75">
        <f t="shared" si="120"/>
        <v>1</v>
      </c>
      <c r="AB181" s="76">
        <f t="shared" si="120"/>
        <v>0</v>
      </c>
      <c r="AC181" s="78">
        <f t="shared" si="121"/>
        <v>1</v>
      </c>
    </row>
    <row r="182" spans="1:29" ht="12.6" customHeight="1" x14ac:dyDescent="0.2">
      <c r="A182" s="73" t="s">
        <v>81</v>
      </c>
      <c r="B182" s="74" t="s">
        <v>2</v>
      </c>
      <c r="C182" s="75">
        <v>54</v>
      </c>
      <c r="D182" s="76">
        <v>14</v>
      </c>
      <c r="E182" s="77">
        <v>68</v>
      </c>
      <c r="F182" s="75">
        <v>6</v>
      </c>
      <c r="G182" s="76"/>
      <c r="H182" s="77">
        <v>6</v>
      </c>
      <c r="I182" s="75"/>
      <c r="J182" s="76"/>
      <c r="K182" s="77"/>
      <c r="L182" s="75">
        <v>5</v>
      </c>
      <c r="M182" s="76">
        <v>2</v>
      </c>
      <c r="N182" s="77">
        <v>7</v>
      </c>
      <c r="O182" s="75"/>
      <c r="P182" s="76"/>
      <c r="Q182" s="78"/>
      <c r="R182" s="75"/>
      <c r="S182" s="76"/>
      <c r="T182" s="78"/>
      <c r="U182" s="75">
        <v>1</v>
      </c>
      <c r="V182" s="76"/>
      <c r="W182" s="77">
        <v>1</v>
      </c>
      <c r="X182" s="75">
        <v>6</v>
      </c>
      <c r="Y182" s="76"/>
      <c r="Z182" s="77">
        <v>6</v>
      </c>
      <c r="AA182" s="75">
        <f t="shared" si="120"/>
        <v>72</v>
      </c>
      <c r="AB182" s="76">
        <f t="shared" si="120"/>
        <v>16</v>
      </c>
      <c r="AC182" s="78">
        <f t="shared" si="121"/>
        <v>88</v>
      </c>
    </row>
    <row r="183" spans="1:29" ht="12.6" customHeight="1" x14ac:dyDescent="0.2">
      <c r="A183" s="73" t="s">
        <v>112</v>
      </c>
      <c r="B183" s="74" t="s">
        <v>87</v>
      </c>
      <c r="C183" s="75">
        <v>1</v>
      </c>
      <c r="D183" s="76"/>
      <c r="E183" s="77">
        <v>1</v>
      </c>
      <c r="F183" s="75"/>
      <c r="G183" s="76"/>
      <c r="H183" s="77"/>
      <c r="I183" s="75"/>
      <c r="J183" s="76"/>
      <c r="K183" s="77"/>
      <c r="L183" s="75"/>
      <c r="M183" s="76"/>
      <c r="N183" s="77"/>
      <c r="O183" s="75"/>
      <c r="P183" s="76"/>
      <c r="Q183" s="78"/>
      <c r="R183" s="75"/>
      <c r="S183" s="76"/>
      <c r="T183" s="78"/>
      <c r="U183" s="75"/>
      <c r="V183" s="76"/>
      <c r="W183" s="77"/>
      <c r="X183" s="75"/>
      <c r="Y183" s="76"/>
      <c r="Z183" s="77"/>
      <c r="AA183" s="75">
        <f t="shared" si="120"/>
        <v>1</v>
      </c>
      <c r="AB183" s="76">
        <f t="shared" si="120"/>
        <v>0</v>
      </c>
      <c r="AC183" s="78">
        <f t="shared" si="121"/>
        <v>1</v>
      </c>
    </row>
    <row r="184" spans="1:29" ht="12.6" hidden="1" customHeight="1" x14ac:dyDescent="0.2">
      <c r="A184" s="73" t="s">
        <v>82</v>
      </c>
      <c r="B184" s="74" t="s">
        <v>2</v>
      </c>
      <c r="C184" s="75"/>
      <c r="D184" s="76"/>
      <c r="E184" s="77"/>
      <c r="F184" s="75"/>
      <c r="G184" s="76"/>
      <c r="H184" s="77"/>
      <c r="I184" s="75"/>
      <c r="J184" s="76"/>
      <c r="K184" s="77"/>
      <c r="L184" s="75"/>
      <c r="M184" s="76"/>
      <c r="N184" s="77"/>
      <c r="O184" s="75"/>
      <c r="P184" s="76"/>
      <c r="Q184" s="78"/>
      <c r="R184" s="75"/>
      <c r="S184" s="76"/>
      <c r="T184" s="78"/>
      <c r="U184" s="75"/>
      <c r="V184" s="76"/>
      <c r="W184" s="77"/>
      <c r="X184" s="75"/>
      <c r="Y184" s="76"/>
      <c r="Z184" s="77"/>
      <c r="AA184" s="75">
        <f t="shared" si="120"/>
        <v>0</v>
      </c>
      <c r="AB184" s="76">
        <f t="shared" si="120"/>
        <v>0</v>
      </c>
      <c r="AC184" s="78">
        <f t="shared" si="121"/>
        <v>0</v>
      </c>
    </row>
    <row r="185" spans="1:29" ht="12.6" hidden="1" customHeight="1" x14ac:dyDescent="0.2">
      <c r="A185" s="73" t="s">
        <v>83</v>
      </c>
      <c r="B185" s="74" t="s">
        <v>85</v>
      </c>
      <c r="C185" s="75"/>
      <c r="D185" s="76"/>
      <c r="E185" s="77"/>
      <c r="F185" s="75"/>
      <c r="G185" s="76"/>
      <c r="H185" s="77"/>
      <c r="I185" s="75"/>
      <c r="J185" s="76"/>
      <c r="K185" s="77"/>
      <c r="L185" s="75"/>
      <c r="M185" s="76"/>
      <c r="N185" s="77"/>
      <c r="O185" s="75"/>
      <c r="P185" s="76"/>
      <c r="Q185" s="78"/>
      <c r="R185" s="75"/>
      <c r="S185" s="76"/>
      <c r="T185" s="78"/>
      <c r="U185" s="75"/>
      <c r="V185" s="76"/>
      <c r="W185" s="77"/>
      <c r="X185" s="75"/>
      <c r="Y185" s="76"/>
      <c r="Z185" s="77"/>
      <c r="AA185" s="75">
        <f t="shared" si="120"/>
        <v>0</v>
      </c>
      <c r="AB185" s="76">
        <f t="shared" si="120"/>
        <v>0</v>
      </c>
      <c r="AC185" s="78">
        <f t="shared" si="121"/>
        <v>0</v>
      </c>
    </row>
    <row r="186" spans="1:29" ht="12.6" customHeight="1" x14ac:dyDescent="0.2">
      <c r="A186" s="73" t="s">
        <v>154</v>
      </c>
      <c r="B186" s="74" t="s">
        <v>2</v>
      </c>
      <c r="C186" s="75">
        <v>27</v>
      </c>
      <c r="D186" s="76">
        <v>1</v>
      </c>
      <c r="E186" s="77">
        <v>28</v>
      </c>
      <c r="F186" s="75">
        <v>2</v>
      </c>
      <c r="G186" s="76"/>
      <c r="H186" s="77">
        <v>2</v>
      </c>
      <c r="I186" s="75"/>
      <c r="J186" s="76"/>
      <c r="K186" s="77"/>
      <c r="L186" s="75"/>
      <c r="M186" s="76"/>
      <c r="N186" s="77"/>
      <c r="O186" s="75"/>
      <c r="P186" s="76"/>
      <c r="Q186" s="78"/>
      <c r="R186" s="75"/>
      <c r="S186" s="76"/>
      <c r="T186" s="78"/>
      <c r="U186" s="75"/>
      <c r="V186" s="76"/>
      <c r="W186" s="77"/>
      <c r="X186" s="75">
        <v>2</v>
      </c>
      <c r="Y186" s="76"/>
      <c r="Z186" s="77">
        <v>2</v>
      </c>
      <c r="AA186" s="75">
        <f t="shared" si="120"/>
        <v>31</v>
      </c>
      <c r="AB186" s="76">
        <f t="shared" si="120"/>
        <v>1</v>
      </c>
      <c r="AC186" s="78">
        <f t="shared" si="121"/>
        <v>32</v>
      </c>
    </row>
    <row r="187" spans="1:29" ht="12.6" customHeight="1" x14ac:dyDescent="0.2">
      <c r="A187" s="73" t="s">
        <v>344</v>
      </c>
      <c r="B187" s="74" t="s">
        <v>85</v>
      </c>
      <c r="C187" s="75"/>
      <c r="D187" s="76"/>
      <c r="E187" s="77"/>
      <c r="F187" s="75"/>
      <c r="G187" s="76"/>
      <c r="H187" s="77"/>
      <c r="I187" s="75"/>
      <c r="J187" s="76"/>
      <c r="K187" s="77"/>
      <c r="L187" s="75"/>
      <c r="M187" s="76"/>
      <c r="N187" s="77"/>
      <c r="O187" s="75">
        <v>1</v>
      </c>
      <c r="P187" s="76"/>
      <c r="Q187" s="78">
        <v>1</v>
      </c>
      <c r="R187" s="75"/>
      <c r="S187" s="76"/>
      <c r="T187" s="78"/>
      <c r="U187" s="75"/>
      <c r="V187" s="76"/>
      <c r="W187" s="77"/>
      <c r="X187" s="75"/>
      <c r="Y187" s="76"/>
      <c r="Z187" s="77"/>
      <c r="AA187" s="75">
        <f t="shared" si="120"/>
        <v>1</v>
      </c>
      <c r="AB187" s="76">
        <f t="shared" si="120"/>
        <v>0</v>
      </c>
      <c r="AC187" s="78">
        <f t="shared" si="121"/>
        <v>1</v>
      </c>
    </row>
    <row r="188" spans="1:29" ht="12.6" customHeight="1" x14ac:dyDescent="0.2">
      <c r="A188" s="73" t="s">
        <v>84</v>
      </c>
      <c r="B188" s="74" t="s">
        <v>86</v>
      </c>
      <c r="C188" s="75">
        <v>12</v>
      </c>
      <c r="D188" s="76">
        <v>2</v>
      </c>
      <c r="E188" s="77">
        <v>14</v>
      </c>
      <c r="F188" s="75">
        <v>3</v>
      </c>
      <c r="G188" s="76">
        <v>2</v>
      </c>
      <c r="H188" s="77">
        <v>5</v>
      </c>
      <c r="I188" s="75"/>
      <c r="J188" s="76"/>
      <c r="K188" s="77"/>
      <c r="L188" s="75">
        <v>1</v>
      </c>
      <c r="M188" s="76"/>
      <c r="N188" s="77">
        <v>1</v>
      </c>
      <c r="O188" s="75"/>
      <c r="P188" s="76"/>
      <c r="Q188" s="78"/>
      <c r="R188" s="75"/>
      <c r="S188" s="76"/>
      <c r="T188" s="78"/>
      <c r="U188" s="75"/>
      <c r="V188" s="76"/>
      <c r="W188" s="77"/>
      <c r="X188" s="75">
        <v>1</v>
      </c>
      <c r="Y188" s="76"/>
      <c r="Z188" s="77">
        <v>1</v>
      </c>
      <c r="AA188" s="75">
        <f t="shared" si="120"/>
        <v>17</v>
      </c>
      <c r="AB188" s="76">
        <f t="shared" si="120"/>
        <v>4</v>
      </c>
      <c r="AC188" s="78">
        <f t="shared" si="121"/>
        <v>21</v>
      </c>
    </row>
    <row r="189" spans="1:29" ht="12.6" customHeight="1" x14ac:dyDescent="0.2">
      <c r="A189" s="73" t="s">
        <v>358</v>
      </c>
      <c r="B189" s="74" t="s">
        <v>86</v>
      </c>
      <c r="C189" s="75">
        <v>14</v>
      </c>
      <c r="D189" s="76">
        <v>7</v>
      </c>
      <c r="E189" s="77">
        <v>21</v>
      </c>
      <c r="F189" s="75"/>
      <c r="G189" s="76"/>
      <c r="H189" s="77"/>
      <c r="I189" s="75"/>
      <c r="J189" s="76"/>
      <c r="K189" s="77"/>
      <c r="L189" s="75">
        <v>1</v>
      </c>
      <c r="M189" s="76">
        <v>1</v>
      </c>
      <c r="N189" s="77">
        <v>2</v>
      </c>
      <c r="O189" s="75"/>
      <c r="P189" s="76"/>
      <c r="Q189" s="78"/>
      <c r="R189" s="75"/>
      <c r="S189" s="76"/>
      <c r="T189" s="78"/>
      <c r="U189" s="75"/>
      <c r="V189" s="76"/>
      <c r="W189" s="77"/>
      <c r="X189" s="75">
        <v>1</v>
      </c>
      <c r="Y189" s="76"/>
      <c r="Z189" s="77">
        <v>1</v>
      </c>
      <c r="AA189" s="75">
        <f t="shared" ref="AA189" si="122">SUM(C189,F189,I189,L189,O189,R189,U189,X189)</f>
        <v>16</v>
      </c>
      <c r="AB189" s="76">
        <f t="shared" ref="AB189" si="123">SUM(D189,G189,J189,M189,P189,S189,V189,Y189)</f>
        <v>8</v>
      </c>
      <c r="AC189" s="78">
        <f t="shared" ref="AC189" si="124">SUM(AA189:AB189)</f>
        <v>24</v>
      </c>
    </row>
    <row r="190" spans="1:29" ht="12.6" customHeight="1" x14ac:dyDescent="0.2">
      <c r="A190" s="73" t="s">
        <v>27</v>
      </c>
      <c r="B190" s="74" t="s">
        <v>90</v>
      </c>
      <c r="C190" s="75">
        <v>2</v>
      </c>
      <c r="D190" s="76"/>
      <c r="E190" s="77">
        <v>2</v>
      </c>
      <c r="F190" s="75"/>
      <c r="G190" s="76"/>
      <c r="H190" s="77"/>
      <c r="I190" s="75"/>
      <c r="J190" s="76"/>
      <c r="K190" s="77"/>
      <c r="L190" s="75"/>
      <c r="M190" s="76"/>
      <c r="N190" s="77"/>
      <c r="O190" s="75"/>
      <c r="P190" s="76"/>
      <c r="Q190" s="78"/>
      <c r="R190" s="75"/>
      <c r="S190" s="76"/>
      <c r="T190" s="78"/>
      <c r="U190" s="75"/>
      <c r="V190" s="76"/>
      <c r="W190" s="77"/>
      <c r="X190" s="75"/>
      <c r="Y190" s="76"/>
      <c r="Z190" s="77"/>
      <c r="AA190" s="75">
        <f t="shared" si="120"/>
        <v>2</v>
      </c>
      <c r="AB190" s="76">
        <f t="shared" si="120"/>
        <v>0</v>
      </c>
      <c r="AC190" s="78">
        <f t="shared" si="121"/>
        <v>2</v>
      </c>
    </row>
    <row r="191" spans="1:29" ht="12.6" hidden="1" customHeight="1" x14ac:dyDescent="0.2">
      <c r="A191" s="547" t="s">
        <v>3</v>
      </c>
      <c r="B191" s="3" t="s">
        <v>90</v>
      </c>
      <c r="C191" s="12"/>
      <c r="D191" s="13"/>
      <c r="E191" s="14"/>
      <c r="F191" s="12"/>
      <c r="G191" s="13"/>
      <c r="H191" s="14"/>
      <c r="I191" s="12"/>
      <c r="J191" s="13"/>
      <c r="K191" s="14"/>
      <c r="L191" s="12"/>
      <c r="M191" s="13"/>
      <c r="N191" s="14"/>
      <c r="O191" s="12"/>
      <c r="P191" s="13"/>
      <c r="Q191" s="46"/>
      <c r="R191" s="12"/>
      <c r="S191" s="13"/>
      <c r="T191" s="46"/>
      <c r="U191" s="12"/>
      <c r="V191" s="13"/>
      <c r="W191" s="14"/>
      <c r="X191" s="12"/>
      <c r="Y191" s="13"/>
      <c r="Z191" s="14"/>
      <c r="AA191" s="12">
        <f t="shared" si="120"/>
        <v>0</v>
      </c>
      <c r="AB191" s="13">
        <f t="shared" si="120"/>
        <v>0</v>
      </c>
      <c r="AC191" s="46">
        <f t="shared" si="121"/>
        <v>0</v>
      </c>
    </row>
    <row r="192" spans="1:29" s="10" customFormat="1" ht="15" x14ac:dyDescent="0.25">
      <c r="A192" s="58" t="s">
        <v>113</v>
      </c>
      <c r="B192" s="38"/>
      <c r="C192" s="99">
        <f>SUM(C175:C191)</f>
        <v>149</v>
      </c>
      <c r="D192" s="40">
        <f t="shared" ref="D192:AC192" si="125">SUM(D175:D191)</f>
        <v>39</v>
      </c>
      <c r="E192" s="41">
        <f t="shared" ref="E192" si="126">C192+D192</f>
        <v>188</v>
      </c>
      <c r="F192" s="39">
        <f>SUM(F175:F191)</f>
        <v>14</v>
      </c>
      <c r="G192" s="40">
        <f t="shared" ref="G192" si="127">SUM(G175:G191)</f>
        <v>2</v>
      </c>
      <c r="H192" s="41">
        <f>F192+G192</f>
        <v>16</v>
      </c>
      <c r="I192" s="39">
        <f>SUM(I175:I191)</f>
        <v>0</v>
      </c>
      <c r="J192" s="40">
        <f t="shared" ref="J192" si="128">SUM(J175:J191)</f>
        <v>1</v>
      </c>
      <c r="K192" s="41">
        <f t="shared" ref="K192" si="129">I192+J192</f>
        <v>1</v>
      </c>
      <c r="L192" s="39">
        <f>SUM(L175:L191)</f>
        <v>9</v>
      </c>
      <c r="M192" s="40">
        <f t="shared" ref="M192" si="130">SUM(M175:M191)</f>
        <v>3</v>
      </c>
      <c r="N192" s="41">
        <f t="shared" ref="N192" si="131">L192+M192</f>
        <v>12</v>
      </c>
      <c r="O192" s="39">
        <f>SUM(O175:O191)</f>
        <v>2</v>
      </c>
      <c r="P192" s="40">
        <f t="shared" ref="P192" si="132">SUM(P175:P191)</f>
        <v>1</v>
      </c>
      <c r="Q192" s="59">
        <f t="shared" ref="Q192" si="133">O192+P192</f>
        <v>3</v>
      </c>
      <c r="R192" s="39">
        <f>SUM(R175:R191)</f>
        <v>0</v>
      </c>
      <c r="S192" s="40">
        <f t="shared" ref="S192" si="134">SUM(S175:S191)</f>
        <v>0</v>
      </c>
      <c r="T192" s="59">
        <f t="shared" ref="T192" si="135">R192+S192</f>
        <v>0</v>
      </c>
      <c r="U192" s="39">
        <f>SUM(U175:U191)</f>
        <v>1</v>
      </c>
      <c r="V192" s="40">
        <f t="shared" ref="V192" si="136">SUM(V175:V191)</f>
        <v>1</v>
      </c>
      <c r="W192" s="41">
        <f t="shared" ref="W192" si="137">U192+V192</f>
        <v>2</v>
      </c>
      <c r="X192" s="39">
        <f>SUM(X175:X191)</f>
        <v>11</v>
      </c>
      <c r="Y192" s="40">
        <f t="shared" ref="Y192" si="138">SUM(Y175:Y191)</f>
        <v>2</v>
      </c>
      <c r="Z192" s="41">
        <f t="shared" ref="Z192" si="139">X192+Y192</f>
        <v>13</v>
      </c>
      <c r="AA192" s="99">
        <f>SUM(AA175:AA191)</f>
        <v>186</v>
      </c>
      <c r="AB192" s="40">
        <f t="shared" si="125"/>
        <v>49</v>
      </c>
      <c r="AC192" s="59">
        <f t="shared" si="125"/>
        <v>235</v>
      </c>
    </row>
    <row r="193" spans="1:29" ht="12.6" customHeight="1" x14ac:dyDescent="0.2">
      <c r="A193" s="547" t="s">
        <v>123</v>
      </c>
      <c r="B193" s="3" t="s">
        <v>86</v>
      </c>
      <c r="C193" s="12">
        <v>114</v>
      </c>
      <c r="D193" s="13">
        <v>132</v>
      </c>
      <c r="E193" s="14">
        <v>246</v>
      </c>
      <c r="F193" s="12">
        <v>14</v>
      </c>
      <c r="G193" s="13">
        <v>9</v>
      </c>
      <c r="H193" s="14">
        <v>23</v>
      </c>
      <c r="I193" s="12">
        <v>1</v>
      </c>
      <c r="J193" s="13">
        <v>1</v>
      </c>
      <c r="K193" s="14">
        <v>2</v>
      </c>
      <c r="L193" s="12">
        <v>77</v>
      </c>
      <c r="M193" s="13">
        <v>66</v>
      </c>
      <c r="N193" s="14">
        <v>143</v>
      </c>
      <c r="O193" s="12">
        <v>15</v>
      </c>
      <c r="P193" s="13">
        <v>9</v>
      </c>
      <c r="Q193" s="46">
        <v>24</v>
      </c>
      <c r="R193" s="12"/>
      <c r="S193" s="13"/>
      <c r="T193" s="46"/>
      <c r="U193" s="12">
        <v>6</v>
      </c>
      <c r="V193" s="13">
        <v>11</v>
      </c>
      <c r="W193" s="14">
        <v>17</v>
      </c>
      <c r="X193" s="12">
        <v>18</v>
      </c>
      <c r="Y193" s="13">
        <v>21</v>
      </c>
      <c r="Z193" s="14">
        <v>39</v>
      </c>
      <c r="AA193" s="12">
        <f>SUM(C193,F193,I193,L193,O193,R193,U193,X193)</f>
        <v>245</v>
      </c>
      <c r="AB193" s="13">
        <f>SUM(D193,G193,J193,M193,P193,S193,V193,Y193)</f>
        <v>249</v>
      </c>
      <c r="AC193" s="46">
        <f t="shared" ref="AC193" si="140">SUM(AA193:AB193)</f>
        <v>494</v>
      </c>
    </row>
    <row r="194" spans="1:29" s="10" customFormat="1" ht="15" x14ac:dyDescent="0.25">
      <c r="A194" s="50" t="s">
        <v>122</v>
      </c>
      <c r="B194" s="30"/>
      <c r="C194" s="94">
        <f>C193</f>
        <v>114</v>
      </c>
      <c r="D194" s="32">
        <f t="shared" ref="D194:AC194" si="141">D193</f>
        <v>132</v>
      </c>
      <c r="E194" s="33">
        <f t="shared" si="141"/>
        <v>246</v>
      </c>
      <c r="F194" s="31">
        <f>F193</f>
        <v>14</v>
      </c>
      <c r="G194" s="32">
        <f t="shared" ref="G194:H194" si="142">G193</f>
        <v>9</v>
      </c>
      <c r="H194" s="33">
        <f t="shared" si="142"/>
        <v>23</v>
      </c>
      <c r="I194" s="31">
        <f>I193</f>
        <v>1</v>
      </c>
      <c r="J194" s="32">
        <f t="shared" ref="J194:K194" si="143">J193</f>
        <v>1</v>
      </c>
      <c r="K194" s="33">
        <f t="shared" si="143"/>
        <v>2</v>
      </c>
      <c r="L194" s="31">
        <f>L193</f>
        <v>77</v>
      </c>
      <c r="M194" s="32">
        <f t="shared" ref="M194:N194" si="144">M193</f>
        <v>66</v>
      </c>
      <c r="N194" s="33">
        <f t="shared" si="144"/>
        <v>143</v>
      </c>
      <c r="O194" s="31">
        <f>O193</f>
        <v>15</v>
      </c>
      <c r="P194" s="32">
        <f t="shared" ref="P194:Q194" si="145">P193</f>
        <v>9</v>
      </c>
      <c r="Q194" s="51">
        <f t="shared" si="145"/>
        <v>24</v>
      </c>
      <c r="R194" s="31">
        <f>R193</f>
        <v>0</v>
      </c>
      <c r="S194" s="32">
        <f t="shared" ref="S194:T194" si="146">S193</f>
        <v>0</v>
      </c>
      <c r="T194" s="51">
        <f t="shared" si="146"/>
        <v>0</v>
      </c>
      <c r="U194" s="31">
        <f>U193</f>
        <v>6</v>
      </c>
      <c r="V194" s="32">
        <f t="shared" ref="V194:W194" si="147">V193</f>
        <v>11</v>
      </c>
      <c r="W194" s="33">
        <f t="shared" si="147"/>
        <v>17</v>
      </c>
      <c r="X194" s="31">
        <f>X193</f>
        <v>18</v>
      </c>
      <c r="Y194" s="32">
        <f t="shared" ref="Y194:Z194" si="148">Y193</f>
        <v>21</v>
      </c>
      <c r="Z194" s="33">
        <f t="shared" si="148"/>
        <v>39</v>
      </c>
      <c r="AA194" s="31">
        <f t="shared" si="141"/>
        <v>245</v>
      </c>
      <c r="AB194" s="32">
        <f t="shared" si="141"/>
        <v>249</v>
      </c>
      <c r="AC194" s="51">
        <f t="shared" si="141"/>
        <v>494</v>
      </c>
    </row>
    <row r="195" spans="1:29" s="1" customFormat="1" ht="15" thickBot="1" x14ac:dyDescent="0.25">
      <c r="A195" s="60" t="s">
        <v>121</v>
      </c>
      <c r="B195" s="42"/>
      <c r="C195" s="89">
        <f t="shared" ref="C195:AC195" si="149">C51+C69+C129+C156+C174+C192+C194</f>
        <v>1249</v>
      </c>
      <c r="D195" s="44">
        <f t="shared" si="149"/>
        <v>909</v>
      </c>
      <c r="E195" s="45">
        <f t="shared" si="149"/>
        <v>2158</v>
      </c>
      <c r="F195" s="43">
        <f t="shared" si="149"/>
        <v>176</v>
      </c>
      <c r="G195" s="44">
        <f t="shared" si="149"/>
        <v>68</v>
      </c>
      <c r="H195" s="45">
        <f t="shared" si="149"/>
        <v>244</v>
      </c>
      <c r="I195" s="43">
        <f t="shared" si="149"/>
        <v>15</v>
      </c>
      <c r="J195" s="44">
        <f t="shared" si="149"/>
        <v>5</v>
      </c>
      <c r="K195" s="45">
        <f t="shared" si="149"/>
        <v>20</v>
      </c>
      <c r="L195" s="43">
        <f t="shared" si="149"/>
        <v>157</v>
      </c>
      <c r="M195" s="44">
        <f t="shared" si="149"/>
        <v>145</v>
      </c>
      <c r="N195" s="45">
        <f t="shared" si="149"/>
        <v>302</v>
      </c>
      <c r="O195" s="43">
        <f t="shared" si="149"/>
        <v>59</v>
      </c>
      <c r="P195" s="44">
        <f t="shared" si="149"/>
        <v>44</v>
      </c>
      <c r="Q195" s="61">
        <f t="shared" si="149"/>
        <v>103</v>
      </c>
      <c r="R195" s="43">
        <f t="shared" si="149"/>
        <v>2</v>
      </c>
      <c r="S195" s="44">
        <f t="shared" si="149"/>
        <v>1</v>
      </c>
      <c r="T195" s="61">
        <f t="shared" si="149"/>
        <v>3</v>
      </c>
      <c r="U195" s="43">
        <f t="shared" si="149"/>
        <v>239</v>
      </c>
      <c r="V195" s="44">
        <f t="shared" si="149"/>
        <v>301</v>
      </c>
      <c r="W195" s="45">
        <f t="shared" si="149"/>
        <v>540</v>
      </c>
      <c r="X195" s="43">
        <f t="shared" si="149"/>
        <v>69</v>
      </c>
      <c r="Y195" s="44">
        <f t="shared" si="149"/>
        <v>71</v>
      </c>
      <c r="Z195" s="45">
        <f t="shared" si="149"/>
        <v>140</v>
      </c>
      <c r="AA195" s="89">
        <f t="shared" si="149"/>
        <v>1966</v>
      </c>
      <c r="AB195" s="108">
        <f t="shared" si="149"/>
        <v>1544</v>
      </c>
      <c r="AC195" s="45">
        <f t="shared" si="149"/>
        <v>3510</v>
      </c>
    </row>
  </sheetData>
  <mergeCells count="25">
    <mergeCell ref="A151:A152"/>
    <mergeCell ref="A160:A161"/>
    <mergeCell ref="A166:A167"/>
    <mergeCell ref="A97:A98"/>
    <mergeCell ref="A101:A102"/>
    <mergeCell ref="A103:A104"/>
    <mergeCell ref="A113:A114"/>
    <mergeCell ref="A135:A137"/>
    <mergeCell ref="A139:A142"/>
    <mergeCell ref="A94:A95"/>
    <mergeCell ref="A1:AC1"/>
    <mergeCell ref="A2:B3"/>
    <mergeCell ref="C2:E2"/>
    <mergeCell ref="F2:H2"/>
    <mergeCell ref="I2:K2"/>
    <mergeCell ref="L2:N2"/>
    <mergeCell ref="O2:Q2"/>
    <mergeCell ref="R2:T2"/>
    <mergeCell ref="U2:W2"/>
    <mergeCell ref="X2:Z2"/>
    <mergeCell ref="AA2:AC2"/>
    <mergeCell ref="A25:A26"/>
    <mergeCell ref="A74:A75"/>
    <mergeCell ref="A77:A79"/>
    <mergeCell ref="A89:A90"/>
  </mergeCells>
  <pageMargins left="0.75" right="0.75" top="1" bottom="1" header="0.5" footer="0.5"/>
  <pageSetup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201"/>
  <sheetViews>
    <sheetView zoomScaleNormal="100" workbookViewId="0">
      <pane xSplit="2" ySplit="5" topLeftCell="C6" activePane="bottomRight" state="frozen"/>
      <selection activeCell="A192" sqref="A192"/>
      <selection pane="topRight" activeCell="A192" sqref="A192"/>
      <selection pane="bottomLeft" activeCell="A192" sqref="A192"/>
      <selection pane="bottomRight" activeCell="C6" sqref="C6"/>
    </sheetView>
  </sheetViews>
  <sheetFormatPr defaultColWidth="8.85546875" defaultRowHeight="15" x14ac:dyDescent="0.25"/>
  <cols>
    <col min="1" max="1" width="32.140625" style="144" customWidth="1"/>
    <col min="2" max="2" width="8.5703125" style="488" customWidth="1"/>
    <col min="3" max="3" width="6" style="512" customWidth="1"/>
    <col min="4" max="4" width="6" style="161" customWidth="1"/>
    <col min="5" max="5" width="6" style="502" customWidth="1"/>
    <col min="6" max="8" width="6" style="144" customWidth="1"/>
    <col min="9" max="9" width="6" style="190" customWidth="1"/>
    <col min="10" max="10" width="6" style="161" customWidth="1"/>
    <col min="11" max="11" width="6" style="503" customWidth="1"/>
    <col min="12" max="14" width="6" style="144" customWidth="1"/>
    <col min="15" max="15" width="6" style="190" customWidth="1"/>
    <col min="16" max="16" width="6" style="161" customWidth="1"/>
    <col min="17" max="17" width="6" style="503" customWidth="1"/>
    <col min="18" max="20" width="6" style="144" customWidth="1"/>
    <col min="21" max="21" width="6" style="190" customWidth="1"/>
    <col min="22" max="23" width="6" style="161" customWidth="1"/>
    <col min="24" max="24" width="6" style="181" customWidth="1"/>
    <col min="25" max="25" width="6" style="143" customWidth="1"/>
    <col min="26" max="26" width="6" style="182" customWidth="1"/>
    <col min="27" max="16384" width="8.85546875" style="144"/>
  </cols>
  <sheetData>
    <row r="1" spans="1:26" x14ac:dyDescent="0.25">
      <c r="A1" s="584" t="s">
        <v>328</v>
      </c>
      <c r="B1" s="584"/>
      <c r="C1" s="584"/>
      <c r="D1" s="584"/>
      <c r="E1" s="584"/>
      <c r="F1" s="584"/>
      <c r="G1" s="584"/>
      <c r="H1" s="584"/>
      <c r="I1" s="584"/>
      <c r="J1" s="584"/>
      <c r="K1" s="584"/>
      <c r="L1" s="584"/>
      <c r="M1" s="584"/>
      <c r="N1" s="584"/>
      <c r="O1" s="584"/>
      <c r="P1" s="584"/>
      <c r="Q1" s="584"/>
      <c r="R1" s="584"/>
      <c r="S1" s="584"/>
      <c r="T1" s="584"/>
      <c r="U1" s="584"/>
      <c r="V1" s="584"/>
      <c r="W1" s="584"/>
      <c r="X1" s="142"/>
      <c r="Y1" s="142"/>
      <c r="Z1" s="143"/>
    </row>
    <row r="2" spans="1:26" ht="12.75" customHeight="1" x14ac:dyDescent="0.25">
      <c r="C2" s="584" t="s">
        <v>176</v>
      </c>
      <c r="D2" s="584"/>
      <c r="E2" s="584"/>
      <c r="F2" s="584"/>
      <c r="G2" s="584"/>
      <c r="H2" s="584"/>
      <c r="I2" s="584"/>
      <c r="J2" s="584"/>
      <c r="K2" s="584"/>
      <c r="L2" s="584"/>
      <c r="M2" s="584"/>
      <c r="N2" s="584"/>
      <c r="O2" s="584"/>
      <c r="P2" s="584"/>
      <c r="Q2" s="584"/>
      <c r="R2" s="584"/>
      <c r="S2" s="584"/>
      <c r="T2" s="584"/>
      <c r="U2" s="584"/>
      <c r="V2" s="146"/>
      <c r="W2" s="146"/>
      <c r="X2" s="142"/>
      <c r="Y2" s="142"/>
      <c r="Z2" s="143"/>
    </row>
    <row r="3" spans="1:26" ht="19.5" customHeight="1" x14ac:dyDescent="0.25">
      <c r="A3" s="147" t="s">
        <v>177</v>
      </c>
      <c r="B3" s="585" t="s">
        <v>178</v>
      </c>
      <c r="C3" s="579" t="s">
        <v>114</v>
      </c>
      <c r="D3" s="580"/>
      <c r="E3" s="581"/>
      <c r="F3" s="587" t="s">
        <v>115</v>
      </c>
      <c r="G3" s="587"/>
      <c r="H3" s="587"/>
      <c r="I3" s="591" t="s">
        <v>179</v>
      </c>
      <c r="J3" s="596"/>
      <c r="K3" s="597"/>
      <c r="L3" s="587" t="s">
        <v>117</v>
      </c>
      <c r="M3" s="587"/>
      <c r="N3" s="587"/>
      <c r="O3" s="591" t="s">
        <v>118</v>
      </c>
      <c r="P3" s="596"/>
      <c r="Q3" s="597"/>
      <c r="R3" s="587" t="s">
        <v>119</v>
      </c>
      <c r="S3" s="587"/>
      <c r="T3" s="587"/>
      <c r="U3" s="591" t="s">
        <v>181</v>
      </c>
      <c r="V3" s="596"/>
      <c r="W3" s="597"/>
      <c r="X3" s="579" t="s">
        <v>0</v>
      </c>
      <c r="Y3" s="580"/>
      <c r="Z3" s="581"/>
    </row>
    <row r="4" spans="1:26" ht="15.75" thickBot="1" x14ac:dyDescent="0.3">
      <c r="A4" s="151"/>
      <c r="B4" s="595"/>
      <c r="C4" s="152" t="s">
        <v>182</v>
      </c>
      <c r="D4" s="153" t="s">
        <v>183</v>
      </c>
      <c r="E4" s="154" t="s">
        <v>0</v>
      </c>
      <c r="F4" s="153" t="s">
        <v>182</v>
      </c>
      <c r="G4" s="153" t="s">
        <v>183</v>
      </c>
      <c r="H4" s="153" t="s">
        <v>0</v>
      </c>
      <c r="I4" s="155" t="s">
        <v>182</v>
      </c>
      <c r="J4" s="153" t="s">
        <v>183</v>
      </c>
      <c r="K4" s="156" t="s">
        <v>0</v>
      </c>
      <c r="L4" s="153" t="s">
        <v>182</v>
      </c>
      <c r="M4" s="153" t="s">
        <v>183</v>
      </c>
      <c r="N4" s="153" t="s">
        <v>0</v>
      </c>
      <c r="O4" s="155" t="s">
        <v>182</v>
      </c>
      <c r="P4" s="153" t="s">
        <v>183</v>
      </c>
      <c r="Q4" s="156" t="s">
        <v>0</v>
      </c>
      <c r="R4" s="153" t="s">
        <v>182</v>
      </c>
      <c r="S4" s="153" t="s">
        <v>183</v>
      </c>
      <c r="T4" s="153" t="s">
        <v>0</v>
      </c>
      <c r="U4" s="155" t="s">
        <v>182</v>
      </c>
      <c r="V4" s="153" t="s">
        <v>183</v>
      </c>
      <c r="W4" s="153" t="s">
        <v>0</v>
      </c>
      <c r="X4" s="152" t="s">
        <v>182</v>
      </c>
      <c r="Y4" s="160" t="s">
        <v>183</v>
      </c>
      <c r="Z4" s="154" t="s">
        <v>0</v>
      </c>
    </row>
    <row r="5" spans="1:26" ht="15.75" thickBot="1" x14ac:dyDescent="0.3">
      <c r="A5" s="487" t="s">
        <v>185</v>
      </c>
      <c r="B5" s="355"/>
      <c r="C5" s="356"/>
      <c r="D5" s="357"/>
      <c r="E5" s="252"/>
      <c r="F5" s="357"/>
      <c r="G5" s="357"/>
      <c r="H5" s="357"/>
      <c r="I5" s="358"/>
      <c r="J5" s="357"/>
      <c r="K5" s="359"/>
      <c r="L5" s="357"/>
      <c r="M5" s="357"/>
      <c r="N5" s="357"/>
      <c r="O5" s="358"/>
      <c r="P5" s="357"/>
      <c r="Q5" s="359"/>
      <c r="R5" s="357"/>
      <c r="S5" s="357"/>
      <c r="T5" s="357"/>
      <c r="U5" s="358"/>
      <c r="V5" s="357"/>
      <c r="W5" s="357"/>
      <c r="X5" s="356"/>
      <c r="Y5" s="251"/>
      <c r="Z5" s="252"/>
    </row>
    <row r="6" spans="1:26" x14ac:dyDescent="0.25">
      <c r="A6" s="167" t="s">
        <v>186</v>
      </c>
      <c r="B6" s="168">
        <v>1115</v>
      </c>
      <c r="C6" s="169">
        <v>1</v>
      </c>
      <c r="D6" s="168">
        <v>3</v>
      </c>
      <c r="E6" s="170">
        <v>4</v>
      </c>
      <c r="F6" s="168"/>
      <c r="G6" s="168"/>
      <c r="H6" s="168"/>
      <c r="I6" s="171">
        <v>1</v>
      </c>
      <c r="J6" s="168"/>
      <c r="K6" s="172">
        <v>1</v>
      </c>
      <c r="L6" s="168">
        <v>1</v>
      </c>
      <c r="M6" s="168"/>
      <c r="N6" s="168">
        <v>1</v>
      </c>
      <c r="O6" s="171"/>
      <c r="P6" s="168"/>
      <c r="Q6" s="168"/>
      <c r="R6" s="171">
        <v>2</v>
      </c>
      <c r="S6" s="168">
        <v>1</v>
      </c>
      <c r="T6" s="168">
        <v>3</v>
      </c>
      <c r="U6" s="171"/>
      <c r="V6" s="168"/>
      <c r="W6" s="168"/>
      <c r="X6" s="169">
        <f t="shared" ref="X6:Z8" si="0">U6+R6+O6+L6+I6+F6+C6</f>
        <v>5</v>
      </c>
      <c r="Y6" s="173">
        <f t="shared" si="0"/>
        <v>4</v>
      </c>
      <c r="Z6" s="170">
        <f t="shared" si="0"/>
        <v>9</v>
      </c>
    </row>
    <row r="7" spans="1:26" ht="15.75" thickBot="1" x14ac:dyDescent="0.3">
      <c r="A7" s="174" t="s">
        <v>187</v>
      </c>
      <c r="B7" s="177">
        <v>1105</v>
      </c>
      <c r="C7" s="176">
        <v>10</v>
      </c>
      <c r="D7" s="177">
        <v>9</v>
      </c>
      <c r="E7" s="178">
        <v>19</v>
      </c>
      <c r="F7" s="179"/>
      <c r="G7" s="177"/>
      <c r="H7" s="175"/>
      <c r="I7" s="179"/>
      <c r="J7" s="177"/>
      <c r="K7" s="180"/>
      <c r="L7" s="177"/>
      <c r="M7" s="177">
        <v>1</v>
      </c>
      <c r="N7" s="175">
        <v>1</v>
      </c>
      <c r="O7" s="179"/>
      <c r="P7" s="177">
        <v>1</v>
      </c>
      <c r="Q7" s="180">
        <v>1</v>
      </c>
      <c r="R7" s="177"/>
      <c r="S7" s="177">
        <v>2</v>
      </c>
      <c r="T7" s="175">
        <v>2</v>
      </c>
      <c r="U7" s="179"/>
      <c r="V7" s="177"/>
      <c r="W7" s="175"/>
      <c r="X7" s="328">
        <f t="shared" si="0"/>
        <v>10</v>
      </c>
      <c r="Y7" s="330">
        <f t="shared" si="0"/>
        <v>13</v>
      </c>
      <c r="Z7" s="178">
        <f t="shared" si="0"/>
        <v>23</v>
      </c>
    </row>
    <row r="8" spans="1:26" ht="15.75" thickBot="1" x14ac:dyDescent="0.3">
      <c r="A8" s="183" t="s">
        <v>188</v>
      </c>
      <c r="B8" s="184"/>
      <c r="C8" s="185">
        <f t="shared" ref="C8:W8" si="1">SUM(C6:C7)</f>
        <v>11</v>
      </c>
      <c r="D8" s="184">
        <f t="shared" si="1"/>
        <v>12</v>
      </c>
      <c r="E8" s="186">
        <f t="shared" si="1"/>
        <v>23</v>
      </c>
      <c r="F8" s="184">
        <f t="shared" si="1"/>
        <v>0</v>
      </c>
      <c r="G8" s="184">
        <f t="shared" si="1"/>
        <v>0</v>
      </c>
      <c r="H8" s="184">
        <f t="shared" si="1"/>
        <v>0</v>
      </c>
      <c r="I8" s="187">
        <f t="shared" si="1"/>
        <v>1</v>
      </c>
      <c r="J8" s="184">
        <f t="shared" si="1"/>
        <v>0</v>
      </c>
      <c r="K8" s="188">
        <f t="shared" si="1"/>
        <v>1</v>
      </c>
      <c r="L8" s="187">
        <f t="shared" si="1"/>
        <v>1</v>
      </c>
      <c r="M8" s="184">
        <f t="shared" si="1"/>
        <v>1</v>
      </c>
      <c r="N8" s="188">
        <f t="shared" si="1"/>
        <v>2</v>
      </c>
      <c r="O8" s="187">
        <f t="shared" si="1"/>
        <v>0</v>
      </c>
      <c r="P8" s="184">
        <f t="shared" si="1"/>
        <v>1</v>
      </c>
      <c r="Q8" s="188">
        <f t="shared" si="1"/>
        <v>1</v>
      </c>
      <c r="R8" s="187">
        <f t="shared" si="1"/>
        <v>2</v>
      </c>
      <c r="S8" s="184">
        <f t="shared" si="1"/>
        <v>3</v>
      </c>
      <c r="T8" s="188">
        <f t="shared" si="1"/>
        <v>5</v>
      </c>
      <c r="U8" s="187">
        <f t="shared" si="1"/>
        <v>0</v>
      </c>
      <c r="V8" s="184">
        <f t="shared" si="1"/>
        <v>0</v>
      </c>
      <c r="W8" s="188">
        <f t="shared" si="1"/>
        <v>0</v>
      </c>
      <c r="X8" s="328">
        <f t="shared" si="0"/>
        <v>15</v>
      </c>
      <c r="Y8" s="330">
        <f t="shared" si="0"/>
        <v>17</v>
      </c>
      <c r="Z8" s="178">
        <f t="shared" si="0"/>
        <v>32</v>
      </c>
    </row>
    <row r="9" spans="1:26" x14ac:dyDescent="0.25">
      <c r="A9" s="190"/>
      <c r="B9" s="146"/>
      <c r="C9" s="181"/>
      <c r="D9" s="203"/>
      <c r="E9" s="204"/>
      <c r="F9" s="224"/>
      <c r="G9" s="224"/>
      <c r="H9" s="146"/>
      <c r="I9" s="205"/>
      <c r="J9" s="203"/>
      <c r="K9" s="202"/>
      <c r="L9" s="224"/>
      <c r="M9" s="224"/>
      <c r="N9" s="146"/>
      <c r="O9" s="205"/>
      <c r="P9" s="203"/>
      <c r="Q9" s="202"/>
      <c r="R9" s="205"/>
      <c r="S9" s="203"/>
      <c r="T9" s="146"/>
      <c r="U9" s="205"/>
      <c r="V9" s="203"/>
      <c r="W9" s="146"/>
    </row>
    <row r="10" spans="1:26" x14ac:dyDescent="0.25">
      <c r="A10" s="190" t="s">
        <v>189</v>
      </c>
      <c r="B10" s="202">
        <v>1230</v>
      </c>
      <c r="C10" s="143">
        <v>7</v>
      </c>
      <c r="D10" s="203">
        <v>10</v>
      </c>
      <c r="E10" s="204">
        <v>17</v>
      </c>
      <c r="F10" s="203">
        <v>2</v>
      </c>
      <c r="G10" s="203">
        <v>1</v>
      </c>
      <c r="H10" s="202">
        <v>3</v>
      </c>
      <c r="I10" s="205"/>
      <c r="J10" s="203"/>
      <c r="K10" s="202"/>
      <c r="L10" s="203">
        <v>1</v>
      </c>
      <c r="M10" s="203">
        <v>1</v>
      </c>
      <c r="N10" s="202">
        <v>2</v>
      </c>
      <c r="O10" s="205"/>
      <c r="P10" s="203"/>
      <c r="Q10" s="202"/>
      <c r="R10" s="205">
        <v>8</v>
      </c>
      <c r="S10" s="203">
        <v>2</v>
      </c>
      <c r="T10" s="202">
        <v>10</v>
      </c>
      <c r="U10" s="205">
        <v>1</v>
      </c>
      <c r="V10" s="203">
        <v>1</v>
      </c>
      <c r="W10" s="202">
        <v>2</v>
      </c>
      <c r="X10" s="181">
        <f t="shared" ref="X10:Z12" si="2">U10+R10+O10+L10+I10+F10+C10</f>
        <v>19</v>
      </c>
      <c r="Y10" s="143">
        <f t="shared" si="2"/>
        <v>15</v>
      </c>
      <c r="Z10" s="182">
        <f t="shared" si="2"/>
        <v>34</v>
      </c>
    </row>
    <row r="11" spans="1:26" ht="15.75" thickBot="1" x14ac:dyDescent="0.3">
      <c r="A11" s="174" t="s">
        <v>190</v>
      </c>
      <c r="B11" s="175">
        <v>1350</v>
      </c>
      <c r="C11" s="176">
        <v>2</v>
      </c>
      <c r="D11" s="177">
        <v>2</v>
      </c>
      <c r="E11" s="178">
        <v>4</v>
      </c>
      <c r="F11" s="177"/>
      <c r="G11" s="177"/>
      <c r="H11" s="175"/>
      <c r="I11" s="179"/>
      <c r="J11" s="177"/>
      <c r="K11" s="180"/>
      <c r="L11" s="177">
        <v>1</v>
      </c>
      <c r="M11" s="177"/>
      <c r="N11" s="175">
        <v>1</v>
      </c>
      <c r="O11" s="179"/>
      <c r="P11" s="177"/>
      <c r="Q11" s="180"/>
      <c r="R11" s="179">
        <v>2</v>
      </c>
      <c r="S11" s="177">
        <v>4</v>
      </c>
      <c r="T11" s="175">
        <v>6</v>
      </c>
      <c r="U11" s="179">
        <v>1</v>
      </c>
      <c r="V11" s="177">
        <v>2</v>
      </c>
      <c r="W11" s="175">
        <v>3</v>
      </c>
      <c r="X11" s="176">
        <f t="shared" si="2"/>
        <v>6</v>
      </c>
      <c r="Y11" s="225">
        <f t="shared" si="2"/>
        <v>8</v>
      </c>
      <c r="Z11" s="226">
        <f t="shared" si="2"/>
        <v>14</v>
      </c>
    </row>
    <row r="12" spans="1:26" ht="15.75" thickBot="1" x14ac:dyDescent="0.3">
      <c r="A12" s="206" t="s">
        <v>191</v>
      </c>
      <c r="B12" s="184"/>
      <c r="C12" s="185">
        <f t="shared" ref="C12:W12" si="3">SUM(C10:C11)</f>
        <v>9</v>
      </c>
      <c r="D12" s="184">
        <f t="shared" si="3"/>
        <v>12</v>
      </c>
      <c r="E12" s="186">
        <f t="shared" si="3"/>
        <v>21</v>
      </c>
      <c r="F12" s="184">
        <f t="shared" si="3"/>
        <v>2</v>
      </c>
      <c r="G12" s="184">
        <f t="shared" si="3"/>
        <v>1</v>
      </c>
      <c r="H12" s="188">
        <f t="shared" si="3"/>
        <v>3</v>
      </c>
      <c r="I12" s="184">
        <f t="shared" si="3"/>
        <v>0</v>
      </c>
      <c r="J12" s="184">
        <f t="shared" si="3"/>
        <v>0</v>
      </c>
      <c r="K12" s="188">
        <f t="shared" si="3"/>
        <v>0</v>
      </c>
      <c r="L12" s="184">
        <f t="shared" si="3"/>
        <v>2</v>
      </c>
      <c r="M12" s="184">
        <f t="shared" si="3"/>
        <v>1</v>
      </c>
      <c r="N12" s="188">
        <f t="shared" si="3"/>
        <v>3</v>
      </c>
      <c r="O12" s="187">
        <f t="shared" si="3"/>
        <v>0</v>
      </c>
      <c r="P12" s="184">
        <f t="shared" si="3"/>
        <v>0</v>
      </c>
      <c r="Q12" s="188">
        <f t="shared" si="3"/>
        <v>0</v>
      </c>
      <c r="R12" s="187">
        <f t="shared" si="3"/>
        <v>10</v>
      </c>
      <c r="S12" s="184">
        <f t="shared" si="3"/>
        <v>6</v>
      </c>
      <c r="T12" s="184">
        <f t="shared" si="3"/>
        <v>16</v>
      </c>
      <c r="U12" s="187">
        <f t="shared" si="3"/>
        <v>2</v>
      </c>
      <c r="V12" s="184">
        <f t="shared" si="3"/>
        <v>3</v>
      </c>
      <c r="W12" s="188">
        <f t="shared" si="3"/>
        <v>5</v>
      </c>
      <c r="X12" s="185">
        <f t="shared" si="2"/>
        <v>25</v>
      </c>
      <c r="Y12" s="189">
        <f t="shared" si="2"/>
        <v>23</v>
      </c>
      <c r="Z12" s="186">
        <f t="shared" si="2"/>
        <v>48</v>
      </c>
    </row>
    <row r="13" spans="1:26" ht="15.75" thickBot="1" x14ac:dyDescent="0.3">
      <c r="A13" s="208"/>
      <c r="B13" s="146"/>
      <c r="C13" s="181"/>
      <c r="D13" s="203"/>
      <c r="E13" s="182"/>
      <c r="F13" s="203"/>
      <c r="G13" s="203"/>
      <c r="H13" s="203"/>
      <c r="I13" s="205"/>
      <c r="J13" s="203"/>
      <c r="K13" s="266"/>
      <c r="L13" s="203"/>
      <c r="M13" s="203"/>
      <c r="N13" s="203"/>
      <c r="O13" s="205"/>
      <c r="P13" s="203"/>
      <c r="Q13" s="266"/>
      <c r="R13" s="203"/>
      <c r="S13" s="203"/>
      <c r="T13" s="203"/>
      <c r="U13" s="205"/>
      <c r="V13" s="203"/>
      <c r="W13" s="203"/>
    </row>
    <row r="14" spans="1:26" ht="15.75" thickBot="1" x14ac:dyDescent="0.3">
      <c r="A14" s="183" t="s">
        <v>192</v>
      </c>
      <c r="B14" s="184">
        <v>1405</v>
      </c>
      <c r="C14" s="185">
        <v>20</v>
      </c>
      <c r="D14" s="184">
        <v>7</v>
      </c>
      <c r="E14" s="186">
        <v>27</v>
      </c>
      <c r="F14" s="184">
        <v>1</v>
      </c>
      <c r="G14" s="184"/>
      <c r="H14" s="184">
        <v>1</v>
      </c>
      <c r="I14" s="187"/>
      <c r="J14" s="184"/>
      <c r="K14" s="188"/>
      <c r="L14" s="184"/>
      <c r="M14" s="184"/>
      <c r="N14" s="184"/>
      <c r="O14" s="187"/>
      <c r="P14" s="184">
        <v>1</v>
      </c>
      <c r="Q14" s="188">
        <v>1</v>
      </c>
      <c r="R14" s="184"/>
      <c r="S14" s="184"/>
      <c r="T14" s="184"/>
      <c r="U14" s="187"/>
      <c r="V14" s="184">
        <v>1</v>
      </c>
      <c r="W14" s="184">
        <v>1</v>
      </c>
      <c r="X14" s="185">
        <f>U14+R14+O14+L14+I14+F14+C14</f>
        <v>21</v>
      </c>
      <c r="Y14" s="189">
        <f>V14+S14+P14+M14+J14+G14+D14</f>
        <v>9</v>
      </c>
      <c r="Z14" s="186">
        <f>W14+T14+Q14+N14+K14+H14+E14</f>
        <v>30</v>
      </c>
    </row>
    <row r="15" spans="1:26" ht="15.75" thickBot="1" x14ac:dyDescent="0.3">
      <c r="A15" s="212"/>
      <c r="B15" s="146"/>
      <c r="C15" s="264"/>
      <c r="D15" s="146"/>
      <c r="E15" s="186"/>
      <c r="F15" s="146"/>
      <c r="G15" s="146"/>
      <c r="H15" s="184"/>
      <c r="I15" s="265"/>
      <c r="J15" s="146"/>
      <c r="K15" s="188"/>
      <c r="L15" s="146"/>
      <c r="M15" s="146"/>
      <c r="N15" s="184"/>
      <c r="O15" s="265"/>
      <c r="P15" s="146"/>
      <c r="Q15" s="188"/>
      <c r="R15" s="146"/>
      <c r="S15" s="146"/>
      <c r="T15" s="184"/>
      <c r="U15" s="265"/>
      <c r="V15" s="146"/>
      <c r="W15" s="184"/>
      <c r="X15" s="264"/>
      <c r="Y15" s="142"/>
      <c r="Z15" s="204"/>
    </row>
    <row r="16" spans="1:26" ht="15.75" thickBot="1" x14ac:dyDescent="0.3">
      <c r="A16" s="183" t="s">
        <v>193</v>
      </c>
      <c r="B16" s="184">
        <v>1505</v>
      </c>
      <c r="C16" s="185">
        <v>11</v>
      </c>
      <c r="D16" s="184">
        <v>8</v>
      </c>
      <c r="E16" s="186">
        <v>19</v>
      </c>
      <c r="F16" s="184">
        <v>1</v>
      </c>
      <c r="G16" s="184"/>
      <c r="H16" s="184">
        <v>1</v>
      </c>
      <c r="I16" s="187"/>
      <c r="J16" s="184"/>
      <c r="K16" s="188"/>
      <c r="L16" s="184"/>
      <c r="M16" s="184"/>
      <c r="N16" s="184"/>
      <c r="O16" s="187"/>
      <c r="P16" s="184"/>
      <c r="Q16" s="188"/>
      <c r="R16" s="184"/>
      <c r="S16" s="184"/>
      <c r="T16" s="184"/>
      <c r="U16" s="187"/>
      <c r="V16" s="184"/>
      <c r="W16" s="184"/>
      <c r="X16" s="185">
        <f>U16+R16+O16+L16+I16+F16+C16</f>
        <v>12</v>
      </c>
      <c r="Y16" s="189">
        <f>V16+S16+P16+M16+J16+G16+D16</f>
        <v>8</v>
      </c>
      <c r="Z16" s="186">
        <f>W16+T16+Q16+N16+K16+H16+E16</f>
        <v>20</v>
      </c>
    </row>
    <row r="17" spans="1:26" ht="15.75" thickBot="1" x14ac:dyDescent="0.3">
      <c r="A17" s="190"/>
      <c r="B17" s="146"/>
      <c r="C17" s="181"/>
      <c r="D17" s="203"/>
      <c r="E17" s="186"/>
      <c r="F17" s="224"/>
      <c r="G17" s="224"/>
      <c r="H17" s="184"/>
      <c r="I17" s="205"/>
      <c r="J17" s="203"/>
      <c r="K17" s="188"/>
      <c r="L17" s="224"/>
      <c r="M17" s="224"/>
      <c r="N17" s="184"/>
      <c r="O17" s="205"/>
      <c r="P17" s="203"/>
      <c r="Q17" s="188"/>
      <c r="R17" s="224"/>
      <c r="S17" s="224"/>
      <c r="T17" s="184"/>
      <c r="U17" s="205"/>
      <c r="V17" s="203"/>
      <c r="W17" s="184"/>
    </row>
    <row r="18" spans="1:26" ht="15.75" thickBot="1" x14ac:dyDescent="0.3">
      <c r="A18" s="183" t="s">
        <v>194</v>
      </c>
      <c r="B18" s="184">
        <v>1700</v>
      </c>
      <c r="C18" s="185">
        <v>7</v>
      </c>
      <c r="D18" s="184">
        <v>4</v>
      </c>
      <c r="E18" s="186">
        <v>11</v>
      </c>
      <c r="F18" s="184"/>
      <c r="G18" s="184"/>
      <c r="H18" s="184"/>
      <c r="I18" s="187"/>
      <c r="J18" s="184"/>
      <c r="K18" s="188"/>
      <c r="L18" s="184"/>
      <c r="M18" s="184"/>
      <c r="N18" s="184"/>
      <c r="O18" s="187"/>
      <c r="P18" s="184"/>
      <c r="Q18" s="188"/>
      <c r="R18" s="184"/>
      <c r="S18" s="184"/>
      <c r="T18" s="184"/>
      <c r="U18" s="187">
        <v>3</v>
      </c>
      <c r="V18" s="184"/>
      <c r="W18" s="184">
        <v>3</v>
      </c>
      <c r="X18" s="185">
        <f>U18+R18+O18+L18+I18+F18+C18</f>
        <v>10</v>
      </c>
      <c r="Y18" s="189">
        <f>V18+S18+P18+M18+J18+G18+D18</f>
        <v>4</v>
      </c>
      <c r="Z18" s="186">
        <f>W18+T18+Q18+N18+K18+H18+E18</f>
        <v>14</v>
      </c>
    </row>
    <row r="19" spans="1:26" ht="15.75" thickBot="1" x14ac:dyDescent="0.3">
      <c r="A19" s="190"/>
      <c r="B19" s="146"/>
      <c r="C19" s="181"/>
      <c r="D19" s="203"/>
      <c r="E19" s="186"/>
      <c r="F19" s="224"/>
      <c r="G19" s="224"/>
      <c r="H19" s="184"/>
      <c r="I19" s="205"/>
      <c r="J19" s="203"/>
      <c r="K19" s="188"/>
      <c r="L19" s="224"/>
      <c r="M19" s="224"/>
      <c r="N19" s="184"/>
      <c r="O19" s="205"/>
      <c r="P19" s="203"/>
      <c r="Q19" s="188"/>
      <c r="R19" s="224"/>
      <c r="S19" s="224"/>
      <c r="T19" s="184"/>
      <c r="U19" s="205"/>
      <c r="V19" s="203"/>
      <c r="W19" s="184"/>
      <c r="X19" s="264"/>
      <c r="Y19" s="142"/>
      <c r="Z19" s="186"/>
    </row>
    <row r="20" spans="1:26" ht="15.75" thickBot="1" x14ac:dyDescent="0.3">
      <c r="A20" s="183" t="s">
        <v>195</v>
      </c>
      <c r="B20" s="184">
        <v>1705</v>
      </c>
      <c r="C20" s="185">
        <v>9</v>
      </c>
      <c r="D20" s="184">
        <v>4</v>
      </c>
      <c r="E20" s="186">
        <v>13</v>
      </c>
      <c r="F20" s="184"/>
      <c r="G20" s="184"/>
      <c r="H20" s="184"/>
      <c r="I20" s="187"/>
      <c r="J20" s="184"/>
      <c r="K20" s="188"/>
      <c r="L20" s="184"/>
      <c r="M20" s="184"/>
      <c r="N20" s="184"/>
      <c r="O20" s="187"/>
      <c r="P20" s="184">
        <v>1</v>
      </c>
      <c r="Q20" s="188">
        <v>1</v>
      </c>
      <c r="R20" s="184">
        <v>2</v>
      </c>
      <c r="S20" s="184">
        <v>2</v>
      </c>
      <c r="T20" s="184">
        <v>4</v>
      </c>
      <c r="U20" s="187">
        <v>1</v>
      </c>
      <c r="V20" s="184"/>
      <c r="W20" s="184">
        <v>1</v>
      </c>
      <c r="X20" s="185">
        <f>U20+R20+O20+L20+I20+F20+C20</f>
        <v>12</v>
      </c>
      <c r="Y20" s="189">
        <f>V20+S20+P20+M20+J20+G20+D20</f>
        <v>7</v>
      </c>
      <c r="Z20" s="186">
        <f>W20+T20+Q20+N20+K20+H20+E20</f>
        <v>19</v>
      </c>
    </row>
    <row r="21" spans="1:26" ht="15.75" thickBot="1" x14ac:dyDescent="0.3">
      <c r="A21" s="212"/>
      <c r="B21" s="146"/>
      <c r="C21" s="264"/>
      <c r="D21" s="146"/>
      <c r="E21" s="186"/>
      <c r="F21" s="146"/>
      <c r="G21" s="146"/>
      <c r="H21" s="184"/>
      <c r="I21" s="265"/>
      <c r="J21" s="146"/>
      <c r="K21" s="188"/>
      <c r="L21" s="146"/>
      <c r="M21" s="146"/>
      <c r="N21" s="184"/>
      <c r="O21" s="265"/>
      <c r="P21" s="146"/>
      <c r="Q21" s="188"/>
      <c r="R21" s="146"/>
      <c r="S21" s="146"/>
      <c r="T21" s="184"/>
      <c r="U21" s="265"/>
      <c r="V21" s="146"/>
      <c r="W21" s="184"/>
      <c r="X21" s="264"/>
      <c r="Y21" s="142"/>
      <c r="Z21" s="204"/>
    </row>
    <row r="22" spans="1:26" ht="15.75" thickBot="1" x14ac:dyDescent="0.3">
      <c r="A22" s="183" t="s">
        <v>329</v>
      </c>
      <c r="B22" s="184">
        <v>1720</v>
      </c>
      <c r="C22" s="185">
        <v>15</v>
      </c>
      <c r="D22" s="184">
        <v>0</v>
      </c>
      <c r="E22" s="186">
        <v>15</v>
      </c>
      <c r="F22" s="184">
        <v>0</v>
      </c>
      <c r="G22" s="184">
        <v>0</v>
      </c>
      <c r="H22" s="184">
        <v>0</v>
      </c>
      <c r="I22" s="187">
        <v>0</v>
      </c>
      <c r="J22" s="184">
        <v>0</v>
      </c>
      <c r="K22" s="188">
        <v>0</v>
      </c>
      <c r="L22" s="184">
        <v>0</v>
      </c>
      <c r="M22" s="184">
        <v>0</v>
      </c>
      <c r="N22" s="184">
        <v>0</v>
      </c>
      <c r="O22" s="187">
        <v>0</v>
      </c>
      <c r="P22" s="184">
        <v>0</v>
      </c>
      <c r="Q22" s="188">
        <v>0</v>
      </c>
      <c r="R22" s="184">
        <v>0</v>
      </c>
      <c r="S22" s="184">
        <v>0</v>
      </c>
      <c r="T22" s="184">
        <v>0</v>
      </c>
      <c r="U22" s="187">
        <v>1</v>
      </c>
      <c r="V22" s="184">
        <v>0</v>
      </c>
      <c r="W22" s="184">
        <v>1</v>
      </c>
      <c r="X22" s="185">
        <f>U22+R22+O22+L22+I22+F22+C22</f>
        <v>16</v>
      </c>
      <c r="Y22" s="189">
        <f>V22+S22+P22+M22+J22+G22+D22</f>
        <v>0</v>
      </c>
      <c r="Z22" s="186">
        <f>W22+T22+Q22+N22+K22+H22+E22</f>
        <v>16</v>
      </c>
    </row>
    <row r="23" spans="1:26" x14ac:dyDescent="0.25">
      <c r="A23" s="212"/>
      <c r="B23" s="146"/>
      <c r="C23" s="264"/>
      <c r="D23" s="146"/>
      <c r="E23" s="363"/>
      <c r="F23" s="146"/>
      <c r="G23" s="146"/>
      <c r="H23" s="379"/>
      <c r="I23" s="265"/>
      <c r="J23" s="146"/>
      <c r="K23" s="346"/>
      <c r="L23" s="146"/>
      <c r="M23" s="146"/>
      <c r="N23" s="146"/>
      <c r="O23" s="265"/>
      <c r="P23" s="146"/>
      <c r="Q23" s="346"/>
      <c r="R23" s="146"/>
      <c r="S23" s="146"/>
      <c r="T23" s="379"/>
      <c r="U23" s="265"/>
      <c r="V23" s="146"/>
      <c r="W23" s="379"/>
      <c r="X23" s="264"/>
      <c r="Y23" s="142"/>
      <c r="Z23" s="204"/>
    </row>
    <row r="24" spans="1:26" x14ac:dyDescent="0.25">
      <c r="A24" s="190" t="s">
        <v>197</v>
      </c>
      <c r="B24" s="146">
        <v>1900</v>
      </c>
      <c r="C24" s="181">
        <v>4</v>
      </c>
      <c r="D24" s="203">
        <v>4</v>
      </c>
      <c r="E24" s="204">
        <v>8</v>
      </c>
      <c r="F24" s="224"/>
      <c r="G24" s="224"/>
      <c r="H24" s="146"/>
      <c r="I24" s="205"/>
      <c r="J24" s="203"/>
      <c r="K24" s="202"/>
      <c r="L24" s="224">
        <v>1</v>
      </c>
      <c r="M24" s="224">
        <v>3</v>
      </c>
      <c r="N24" s="202">
        <v>4</v>
      </c>
      <c r="O24" s="205"/>
      <c r="P24" s="203">
        <v>2</v>
      </c>
      <c r="Q24" s="202">
        <v>2</v>
      </c>
      <c r="R24" s="224">
        <v>1</v>
      </c>
      <c r="S24" s="224">
        <v>1</v>
      </c>
      <c r="T24" s="146">
        <v>2</v>
      </c>
      <c r="U24" s="205"/>
      <c r="V24" s="203">
        <v>2</v>
      </c>
      <c r="W24" s="146">
        <v>2</v>
      </c>
      <c r="X24" s="181">
        <f>U24+R24+O24+L24+I24+F24+C24</f>
        <v>6</v>
      </c>
      <c r="Y24" s="143">
        <f>V24+S24+P24+M24+J24+G24+D24</f>
        <v>12</v>
      </c>
      <c r="Z24" s="204">
        <f>W24+T24+Q24+N24+K24+H24+E24</f>
        <v>18</v>
      </c>
    </row>
    <row r="25" spans="1:26" x14ac:dyDescent="0.25">
      <c r="A25" s="190" t="s">
        <v>198</v>
      </c>
      <c r="B25" s="146">
        <v>1805</v>
      </c>
      <c r="C25" s="181">
        <v>4</v>
      </c>
      <c r="D25" s="203">
        <v>5</v>
      </c>
      <c r="E25" s="204">
        <v>9</v>
      </c>
      <c r="F25" s="203"/>
      <c r="G25" s="203">
        <v>1</v>
      </c>
      <c r="H25" s="202">
        <v>1</v>
      </c>
      <c r="I25" s="205"/>
      <c r="J25" s="203"/>
      <c r="K25" s="202"/>
      <c r="L25" s="224"/>
      <c r="M25" s="224"/>
      <c r="N25" s="202"/>
      <c r="O25" s="205"/>
      <c r="P25" s="203"/>
      <c r="Q25" s="202"/>
      <c r="R25" s="203"/>
      <c r="S25" s="203"/>
      <c r="T25" s="202"/>
      <c r="U25" s="205">
        <v>1</v>
      </c>
      <c r="V25" s="203"/>
      <c r="W25" s="202">
        <v>1</v>
      </c>
      <c r="X25" s="181">
        <f t="shared" ref="X25:Z28" si="4">U25+R25+O25+L25+I25+F25+C25</f>
        <v>5</v>
      </c>
      <c r="Y25" s="143">
        <f t="shared" si="4"/>
        <v>6</v>
      </c>
      <c r="Z25" s="204">
        <f t="shared" si="4"/>
        <v>11</v>
      </c>
    </row>
    <row r="26" spans="1:26" x14ac:dyDescent="0.25">
      <c r="A26" s="190" t="s">
        <v>199</v>
      </c>
      <c r="B26" s="146">
        <v>1835</v>
      </c>
      <c r="C26" s="181">
        <v>1</v>
      </c>
      <c r="D26" s="203">
        <v>5</v>
      </c>
      <c r="E26" s="204">
        <v>6</v>
      </c>
      <c r="F26" s="224"/>
      <c r="G26" s="224"/>
      <c r="H26" s="146"/>
      <c r="I26" s="205"/>
      <c r="J26" s="203"/>
      <c r="K26" s="202"/>
      <c r="L26" s="224">
        <v>2</v>
      </c>
      <c r="M26" s="224"/>
      <c r="N26" s="202">
        <v>2</v>
      </c>
      <c r="O26" s="205"/>
      <c r="P26" s="203"/>
      <c r="Q26" s="202"/>
      <c r="R26" s="224">
        <v>1</v>
      </c>
      <c r="S26" s="224"/>
      <c r="T26" s="202">
        <v>1</v>
      </c>
      <c r="U26" s="205"/>
      <c r="V26" s="203"/>
      <c r="W26" s="202"/>
      <c r="X26" s="181">
        <f t="shared" si="4"/>
        <v>4</v>
      </c>
      <c r="Y26" s="143">
        <f t="shared" si="4"/>
        <v>5</v>
      </c>
      <c r="Z26" s="204">
        <f t="shared" si="4"/>
        <v>9</v>
      </c>
    </row>
    <row r="27" spans="1:26" x14ac:dyDescent="0.25">
      <c r="A27" s="190" t="s">
        <v>200</v>
      </c>
      <c r="B27" s="146">
        <v>1860</v>
      </c>
      <c r="C27" s="181"/>
      <c r="D27" s="203">
        <v>1</v>
      </c>
      <c r="E27" s="204">
        <v>1</v>
      </c>
      <c r="F27" s="224"/>
      <c r="G27" s="224"/>
      <c r="H27" s="202"/>
      <c r="I27" s="205"/>
      <c r="J27" s="203"/>
      <c r="K27" s="202"/>
      <c r="L27" s="224"/>
      <c r="M27" s="224"/>
      <c r="N27" s="202"/>
      <c r="O27" s="205"/>
      <c r="P27" s="203"/>
      <c r="Q27" s="202"/>
      <c r="R27" s="224"/>
      <c r="S27" s="224"/>
      <c r="T27" s="202"/>
      <c r="U27" s="205"/>
      <c r="V27" s="203"/>
      <c r="W27" s="202"/>
      <c r="X27" s="181">
        <f t="shared" si="4"/>
        <v>0</v>
      </c>
      <c r="Y27" s="143">
        <f t="shared" si="4"/>
        <v>1</v>
      </c>
      <c r="Z27" s="204">
        <f t="shared" si="4"/>
        <v>1</v>
      </c>
    </row>
    <row r="28" spans="1:26" ht="15.75" thickBot="1" x14ac:dyDescent="0.3">
      <c r="A28" s="190" t="s">
        <v>201</v>
      </c>
      <c r="B28" s="146">
        <v>1880</v>
      </c>
      <c r="C28" s="181"/>
      <c r="D28" s="203"/>
      <c r="E28" s="204"/>
      <c r="F28" s="224"/>
      <c r="G28" s="224"/>
      <c r="H28" s="202"/>
      <c r="I28" s="205"/>
      <c r="J28" s="203"/>
      <c r="K28" s="202"/>
      <c r="L28" s="224">
        <v>1</v>
      </c>
      <c r="M28" s="224">
        <v>1</v>
      </c>
      <c r="N28" s="202">
        <v>2</v>
      </c>
      <c r="O28" s="205"/>
      <c r="P28" s="203"/>
      <c r="Q28" s="202"/>
      <c r="R28" s="224"/>
      <c r="S28" s="224"/>
      <c r="T28" s="202"/>
      <c r="U28" s="205"/>
      <c r="V28" s="203"/>
      <c r="W28" s="202"/>
      <c r="X28" s="181">
        <f t="shared" si="4"/>
        <v>1</v>
      </c>
      <c r="Y28" s="143">
        <f t="shared" si="4"/>
        <v>1</v>
      </c>
      <c r="Z28" s="204">
        <f t="shared" si="4"/>
        <v>2</v>
      </c>
    </row>
    <row r="29" spans="1:26" ht="15.75" thickBot="1" x14ac:dyDescent="0.3">
      <c r="A29" s="183" t="s">
        <v>202</v>
      </c>
      <c r="B29" s="188"/>
      <c r="C29" s="189">
        <f>SUM(C24:C28)</f>
        <v>9</v>
      </c>
      <c r="D29" s="184">
        <f t="shared" ref="D29:Z29" si="5">SUM(D24:D28)</f>
        <v>15</v>
      </c>
      <c r="E29" s="189">
        <f t="shared" si="5"/>
        <v>24</v>
      </c>
      <c r="F29" s="187">
        <f t="shared" si="5"/>
        <v>0</v>
      </c>
      <c r="G29" s="184">
        <f t="shared" si="5"/>
        <v>1</v>
      </c>
      <c r="H29" s="188">
        <f t="shared" si="5"/>
        <v>1</v>
      </c>
      <c r="I29" s="184">
        <f t="shared" si="5"/>
        <v>0</v>
      </c>
      <c r="J29" s="184">
        <f t="shared" si="5"/>
        <v>0</v>
      </c>
      <c r="K29" s="184">
        <f t="shared" si="5"/>
        <v>0</v>
      </c>
      <c r="L29" s="187">
        <f t="shared" si="5"/>
        <v>4</v>
      </c>
      <c r="M29" s="184">
        <f t="shared" si="5"/>
        <v>4</v>
      </c>
      <c r="N29" s="188">
        <f t="shared" si="5"/>
        <v>8</v>
      </c>
      <c r="O29" s="184">
        <f t="shared" si="5"/>
        <v>0</v>
      </c>
      <c r="P29" s="184">
        <f t="shared" si="5"/>
        <v>2</v>
      </c>
      <c r="Q29" s="184">
        <f t="shared" si="5"/>
        <v>2</v>
      </c>
      <c r="R29" s="187">
        <f t="shared" si="5"/>
        <v>2</v>
      </c>
      <c r="S29" s="184">
        <f t="shared" si="5"/>
        <v>1</v>
      </c>
      <c r="T29" s="188">
        <f t="shared" si="5"/>
        <v>3</v>
      </c>
      <c r="U29" s="184">
        <f t="shared" si="5"/>
        <v>1</v>
      </c>
      <c r="V29" s="184">
        <f t="shared" si="5"/>
        <v>2</v>
      </c>
      <c r="W29" s="184">
        <f t="shared" si="5"/>
        <v>3</v>
      </c>
      <c r="X29" s="185">
        <f t="shared" si="5"/>
        <v>16</v>
      </c>
      <c r="Y29" s="189">
        <f t="shared" si="5"/>
        <v>25</v>
      </c>
      <c r="Z29" s="186">
        <f t="shared" si="5"/>
        <v>41</v>
      </c>
    </row>
    <row r="30" spans="1:26" ht="15.75" thickBot="1" x14ac:dyDescent="0.3">
      <c r="A30" s="212"/>
      <c r="B30" s="180"/>
      <c r="C30" s="142"/>
      <c r="D30" s="146"/>
      <c r="E30" s="186"/>
      <c r="F30" s="146"/>
      <c r="G30" s="146"/>
      <c r="H30" s="188"/>
      <c r="I30" s="146"/>
      <c r="J30" s="146"/>
      <c r="K30" s="188"/>
      <c r="L30" s="146"/>
      <c r="M30" s="146"/>
      <c r="N30" s="188"/>
      <c r="O30" s="146"/>
      <c r="P30" s="146"/>
      <c r="Q30" s="188"/>
      <c r="R30" s="146"/>
      <c r="S30" s="146"/>
      <c r="T30" s="188"/>
      <c r="U30" s="146"/>
      <c r="V30" s="146"/>
      <c r="W30" s="146"/>
      <c r="X30" s="264"/>
      <c r="Y30" s="142"/>
      <c r="Z30" s="204"/>
    </row>
    <row r="31" spans="1:26" ht="15.75" thickBot="1" x14ac:dyDescent="0.3">
      <c r="A31" s="183" t="s">
        <v>203</v>
      </c>
      <c r="B31" s="184">
        <v>2305</v>
      </c>
      <c r="C31" s="185">
        <v>4</v>
      </c>
      <c r="D31" s="184">
        <v>3</v>
      </c>
      <c r="E31" s="186">
        <v>7</v>
      </c>
      <c r="F31" s="184">
        <v>1</v>
      </c>
      <c r="G31" s="184"/>
      <c r="H31" s="184">
        <v>1</v>
      </c>
      <c r="I31" s="187"/>
      <c r="J31" s="184"/>
      <c r="K31" s="188"/>
      <c r="L31" s="184"/>
      <c r="M31" s="184"/>
      <c r="N31" s="184"/>
      <c r="O31" s="187"/>
      <c r="P31" s="184"/>
      <c r="Q31" s="188"/>
      <c r="R31" s="184">
        <v>1</v>
      </c>
      <c r="S31" s="184"/>
      <c r="T31" s="184">
        <v>1</v>
      </c>
      <c r="U31" s="187"/>
      <c r="V31" s="184"/>
      <c r="W31" s="184"/>
      <c r="X31" s="185">
        <f>U31+R31+O31+L31+I31+F31+C31</f>
        <v>6</v>
      </c>
      <c r="Y31" s="189">
        <f>V31+S31+P31+M31+J31+G31+D31</f>
        <v>3</v>
      </c>
      <c r="Z31" s="186">
        <f>W31+T31+Q31+N31+K31+H31+E31</f>
        <v>9</v>
      </c>
    </row>
    <row r="32" spans="1:26" ht="15.75" thickBot="1" x14ac:dyDescent="0.3">
      <c r="A32" s="183"/>
      <c r="B32" s="188"/>
      <c r="C32" s="495"/>
      <c r="D32" s="361"/>
      <c r="E32" s="186"/>
      <c r="F32" s="361"/>
      <c r="G32" s="361"/>
      <c r="H32" s="188"/>
      <c r="I32" s="361"/>
      <c r="J32" s="361"/>
      <c r="K32" s="188"/>
      <c r="L32" s="361"/>
      <c r="M32" s="361"/>
      <c r="N32" s="188"/>
      <c r="O32" s="361"/>
      <c r="P32" s="361"/>
      <c r="Q32" s="188"/>
      <c r="R32" s="361"/>
      <c r="S32" s="361"/>
      <c r="T32" s="188"/>
      <c r="U32" s="361"/>
      <c r="V32" s="361"/>
      <c r="W32" s="188"/>
      <c r="X32" s="189"/>
      <c r="Y32" s="189"/>
      <c r="Z32" s="186"/>
    </row>
    <row r="33" spans="1:26" ht="15.75" thickBot="1" x14ac:dyDescent="0.3">
      <c r="A33" s="183" t="s">
        <v>204</v>
      </c>
      <c r="B33" s="184">
        <v>2205</v>
      </c>
      <c r="C33" s="185">
        <v>1</v>
      </c>
      <c r="D33" s="184"/>
      <c r="E33" s="186">
        <v>1</v>
      </c>
      <c r="F33" s="184"/>
      <c r="G33" s="184"/>
      <c r="H33" s="184"/>
      <c r="I33" s="187"/>
      <c r="J33" s="184"/>
      <c r="K33" s="188"/>
      <c r="L33" s="184"/>
      <c r="M33" s="184"/>
      <c r="N33" s="184"/>
      <c r="O33" s="187"/>
      <c r="P33" s="184"/>
      <c r="Q33" s="188"/>
      <c r="R33" s="184"/>
      <c r="S33" s="184"/>
      <c r="T33" s="184"/>
      <c r="U33" s="187"/>
      <c r="V33" s="184"/>
      <c r="W33" s="184"/>
      <c r="X33" s="185">
        <f>U33+R33+O33+L33+I33+F33+C33</f>
        <v>1</v>
      </c>
      <c r="Y33" s="189">
        <f>V33+S33+P33+M33+J33+G33+D33</f>
        <v>0</v>
      </c>
      <c r="Z33" s="186">
        <f>W33+T33+Q33+N33+K33+H33+E33</f>
        <v>1</v>
      </c>
    </row>
    <row r="34" spans="1:26" ht="15.75" thickBot="1" x14ac:dyDescent="0.3">
      <c r="A34" s="183"/>
      <c r="B34" s="188"/>
      <c r="C34" s="495"/>
      <c r="D34" s="361"/>
      <c r="E34" s="186"/>
      <c r="F34" s="361"/>
      <c r="G34" s="361"/>
      <c r="H34" s="188"/>
      <c r="I34" s="361"/>
      <c r="J34" s="361"/>
      <c r="K34" s="188"/>
      <c r="L34" s="361"/>
      <c r="M34" s="361"/>
      <c r="N34" s="188"/>
      <c r="O34" s="361"/>
      <c r="P34" s="361"/>
      <c r="Q34" s="188"/>
      <c r="R34" s="361"/>
      <c r="S34" s="361"/>
      <c r="T34" s="188"/>
      <c r="U34" s="361"/>
      <c r="V34" s="361"/>
      <c r="W34" s="188"/>
      <c r="X34" s="189"/>
      <c r="Y34" s="189"/>
      <c r="Z34" s="186"/>
    </row>
    <row r="35" spans="1:26" ht="15.75" thickBot="1" x14ac:dyDescent="0.3">
      <c r="A35" s="183" t="s">
        <v>205</v>
      </c>
      <c r="B35" s="188">
        <v>2305</v>
      </c>
      <c r="C35" s="189">
        <v>13</v>
      </c>
      <c r="D35" s="184">
        <v>8</v>
      </c>
      <c r="E35" s="186">
        <v>21</v>
      </c>
      <c r="F35" s="184"/>
      <c r="G35" s="184"/>
      <c r="H35" s="188"/>
      <c r="I35" s="184"/>
      <c r="J35" s="184"/>
      <c r="K35" s="188"/>
      <c r="L35" s="184"/>
      <c r="M35" s="184"/>
      <c r="N35" s="188"/>
      <c r="O35" s="184"/>
      <c r="P35" s="184"/>
      <c r="Q35" s="188"/>
      <c r="R35" s="184"/>
      <c r="S35" s="184"/>
      <c r="T35" s="188"/>
      <c r="U35" s="184">
        <v>1</v>
      </c>
      <c r="V35" s="184"/>
      <c r="W35" s="188">
        <v>1</v>
      </c>
      <c r="X35" s="189">
        <f>U35+R35+O35+L35+I35+F35+C35</f>
        <v>14</v>
      </c>
      <c r="Y35" s="189">
        <f>V35+S35+P35+M35+J35+G35+D35</f>
        <v>8</v>
      </c>
      <c r="Z35" s="186">
        <f>W35+T35+Q35+N35+K35+H35+E35</f>
        <v>22</v>
      </c>
    </row>
    <row r="36" spans="1:26" ht="15.75" thickBot="1" x14ac:dyDescent="0.3">
      <c r="A36" s="183"/>
      <c r="B36" s="188"/>
      <c r="C36" s="495"/>
      <c r="D36" s="361"/>
      <c r="E36" s="186"/>
      <c r="F36" s="361"/>
      <c r="G36" s="361"/>
      <c r="H36" s="188"/>
      <c r="I36" s="361"/>
      <c r="J36" s="361"/>
      <c r="K36" s="188"/>
      <c r="L36" s="361"/>
      <c r="M36" s="361"/>
      <c r="N36" s="188"/>
      <c r="O36" s="361"/>
      <c r="P36" s="361"/>
      <c r="Q36" s="188"/>
      <c r="R36" s="361"/>
      <c r="S36" s="361"/>
      <c r="T36" s="188"/>
      <c r="U36" s="361"/>
      <c r="V36" s="361"/>
      <c r="W36" s="188"/>
      <c r="X36" s="189"/>
      <c r="Y36" s="189"/>
      <c r="Z36" s="186"/>
    </row>
    <row r="37" spans="1:26" ht="15.75" thickBot="1" x14ac:dyDescent="0.3">
      <c r="A37" s="183" t="s">
        <v>206</v>
      </c>
      <c r="B37" s="188">
        <v>2310</v>
      </c>
      <c r="C37" s="189">
        <v>1</v>
      </c>
      <c r="D37" s="184">
        <v>1</v>
      </c>
      <c r="E37" s="186">
        <v>2</v>
      </c>
      <c r="F37" s="184"/>
      <c r="G37" s="184"/>
      <c r="H37" s="188"/>
      <c r="I37" s="184"/>
      <c r="J37" s="184"/>
      <c r="K37" s="188"/>
      <c r="L37" s="184"/>
      <c r="M37" s="184"/>
      <c r="N37" s="188"/>
      <c r="O37" s="184"/>
      <c r="P37" s="184"/>
      <c r="Q37" s="188"/>
      <c r="R37" s="184"/>
      <c r="S37" s="184"/>
      <c r="T37" s="188"/>
      <c r="U37" s="184">
        <v>1</v>
      </c>
      <c r="V37" s="184"/>
      <c r="W37" s="188">
        <v>1</v>
      </c>
      <c r="X37" s="189">
        <f>U37+R37+O37+L37+I37+F37+C37</f>
        <v>2</v>
      </c>
      <c r="Y37" s="189">
        <f>V37+S37+P37+M37+J37+G37+D37</f>
        <v>1</v>
      </c>
      <c r="Z37" s="186">
        <f>W37+T37+Q37+N37+K37+H37+E37</f>
        <v>3</v>
      </c>
    </row>
    <row r="38" spans="1:26" ht="15.75" thickBot="1" x14ac:dyDescent="0.3">
      <c r="A38" s="183"/>
      <c r="B38" s="188"/>
      <c r="C38" s="495"/>
      <c r="D38" s="361"/>
      <c r="E38" s="186"/>
      <c r="F38" s="361"/>
      <c r="G38" s="361"/>
      <c r="H38" s="188"/>
      <c r="I38" s="361"/>
      <c r="J38" s="361"/>
      <c r="K38" s="188"/>
      <c r="L38" s="361"/>
      <c r="M38" s="361"/>
      <c r="N38" s="188"/>
      <c r="O38" s="361"/>
      <c r="P38" s="361"/>
      <c r="Q38" s="188"/>
      <c r="R38" s="361"/>
      <c r="S38" s="361"/>
      <c r="T38" s="188"/>
      <c r="U38" s="361"/>
      <c r="V38" s="361"/>
      <c r="W38" s="188"/>
      <c r="X38" s="189"/>
      <c r="Y38" s="189"/>
      <c r="Z38" s="186"/>
    </row>
    <row r="39" spans="1:26" ht="15.75" thickBot="1" x14ac:dyDescent="0.3">
      <c r="A39" s="183" t="s">
        <v>207</v>
      </c>
      <c r="B39" s="188">
        <v>2315</v>
      </c>
      <c r="C39" s="189">
        <v>4</v>
      </c>
      <c r="D39" s="184">
        <v>1</v>
      </c>
      <c r="E39" s="186">
        <v>5</v>
      </c>
      <c r="F39" s="184"/>
      <c r="G39" s="184"/>
      <c r="H39" s="188"/>
      <c r="I39" s="184"/>
      <c r="J39" s="184"/>
      <c r="K39" s="188"/>
      <c r="L39" s="184"/>
      <c r="M39" s="184"/>
      <c r="N39" s="188"/>
      <c r="O39" s="184">
        <v>1</v>
      </c>
      <c r="P39" s="184"/>
      <c r="Q39" s="188">
        <v>1</v>
      </c>
      <c r="R39" s="184"/>
      <c r="S39" s="184"/>
      <c r="T39" s="188"/>
      <c r="U39" s="184"/>
      <c r="V39" s="184"/>
      <c r="W39" s="188"/>
      <c r="X39" s="189">
        <f>U39+R39+O39+L39+I39+F39+C39</f>
        <v>5</v>
      </c>
      <c r="Y39" s="189">
        <f>V39+S39+P39+M39+J39+G39+D39</f>
        <v>1</v>
      </c>
      <c r="Z39" s="186">
        <f>W39+T39+Q39+N39+K39+H39+E39</f>
        <v>6</v>
      </c>
    </row>
    <row r="40" spans="1:26" ht="15.75" thickBot="1" x14ac:dyDescent="0.3">
      <c r="A40" s="183"/>
      <c r="B40" s="188"/>
      <c r="C40" s="495"/>
      <c r="D40" s="361"/>
      <c r="E40" s="186"/>
      <c r="F40" s="361"/>
      <c r="G40" s="361"/>
      <c r="H40" s="188"/>
      <c r="I40" s="361"/>
      <c r="J40" s="361"/>
      <c r="K40" s="188"/>
      <c r="L40" s="361"/>
      <c r="M40" s="361"/>
      <c r="N40" s="188"/>
      <c r="O40" s="361"/>
      <c r="P40" s="361"/>
      <c r="Q40" s="188"/>
      <c r="R40" s="361"/>
      <c r="S40" s="361"/>
      <c r="T40" s="188"/>
      <c r="U40" s="361"/>
      <c r="V40" s="361"/>
      <c r="W40" s="188"/>
      <c r="X40" s="189"/>
      <c r="Y40" s="189"/>
      <c r="Z40" s="186"/>
    </row>
    <row r="41" spans="1:26" s="207" customFormat="1" thickBot="1" x14ac:dyDescent="0.25">
      <c r="A41" s="183" t="s">
        <v>208</v>
      </c>
      <c r="B41" s="188">
        <v>2320</v>
      </c>
      <c r="C41" s="189">
        <v>2</v>
      </c>
      <c r="D41" s="184"/>
      <c r="E41" s="186">
        <v>2</v>
      </c>
      <c r="F41" s="184"/>
      <c r="G41" s="184"/>
      <c r="H41" s="188"/>
      <c r="I41" s="184"/>
      <c r="J41" s="184"/>
      <c r="K41" s="188"/>
      <c r="L41" s="184"/>
      <c r="M41" s="184"/>
      <c r="N41" s="188"/>
      <c r="O41" s="184"/>
      <c r="P41" s="184"/>
      <c r="Q41" s="188"/>
      <c r="R41" s="184"/>
      <c r="S41" s="184"/>
      <c r="T41" s="188"/>
      <c r="U41" s="184"/>
      <c r="V41" s="184"/>
      <c r="W41" s="188"/>
      <c r="X41" s="189">
        <f>U41+R41+O41+L41+I41+F41+C41</f>
        <v>2</v>
      </c>
      <c r="Y41" s="189">
        <f>V41+S41+P41+M41+J41+G41+D41</f>
        <v>0</v>
      </c>
      <c r="Z41" s="186">
        <f>W41+T41+Q41+N41+K41+H41+E41</f>
        <v>2</v>
      </c>
    </row>
    <row r="42" spans="1:26" s="207" customFormat="1" thickBot="1" x14ac:dyDescent="0.25">
      <c r="A42" s="212"/>
      <c r="B42" s="202"/>
      <c r="C42" s="142"/>
      <c r="D42" s="146"/>
      <c r="E42" s="204"/>
      <c r="F42" s="146"/>
      <c r="G42" s="146"/>
      <c r="H42" s="202"/>
      <c r="I42" s="146"/>
      <c r="J42" s="146"/>
      <c r="K42" s="202"/>
      <c r="L42" s="146"/>
      <c r="M42" s="146"/>
      <c r="N42" s="202"/>
      <c r="O42" s="146"/>
      <c r="P42" s="146"/>
      <c r="Q42" s="202"/>
      <c r="R42" s="146"/>
      <c r="S42" s="146"/>
      <c r="T42" s="202"/>
      <c r="U42" s="146"/>
      <c r="V42" s="146"/>
      <c r="W42" s="202"/>
      <c r="X42" s="142"/>
      <c r="Y42" s="142"/>
      <c r="Z42" s="204"/>
    </row>
    <row r="43" spans="1:26" s="207" customFormat="1" thickBot="1" x14ac:dyDescent="0.25">
      <c r="A43" s="183" t="s">
        <v>209</v>
      </c>
      <c r="B43" s="188">
        <v>2325</v>
      </c>
      <c r="C43" s="189"/>
      <c r="D43" s="184"/>
      <c r="E43" s="186"/>
      <c r="F43" s="184"/>
      <c r="G43" s="184"/>
      <c r="H43" s="188"/>
      <c r="I43" s="184"/>
      <c r="J43" s="184"/>
      <c r="K43" s="188"/>
      <c r="L43" s="184"/>
      <c r="M43" s="184"/>
      <c r="N43" s="188"/>
      <c r="O43" s="184"/>
      <c r="P43" s="184"/>
      <c r="Q43" s="188"/>
      <c r="R43" s="184">
        <v>2</v>
      </c>
      <c r="S43" s="184"/>
      <c r="T43" s="188">
        <v>2</v>
      </c>
      <c r="U43" s="184"/>
      <c r="V43" s="184"/>
      <c r="W43" s="188"/>
      <c r="X43" s="189">
        <f>U43+R43+O43+L43+I43+F43+C43</f>
        <v>2</v>
      </c>
      <c r="Y43" s="189">
        <f>V43+S43+P43+M43+J43+G43+D43</f>
        <v>0</v>
      </c>
      <c r="Z43" s="186">
        <f>W43+T43+Q43+N43+K43+H43+E43</f>
        <v>2</v>
      </c>
    </row>
    <row r="44" spans="1:26" ht="15.75" thickBot="1" x14ac:dyDescent="0.3">
      <c r="A44" s="212"/>
      <c r="B44" s="202"/>
      <c r="C44" s="143"/>
      <c r="D44" s="203"/>
      <c r="E44" s="204"/>
      <c r="F44" s="203"/>
      <c r="G44" s="203"/>
      <c r="H44" s="202"/>
      <c r="I44" s="203"/>
      <c r="J44" s="203"/>
      <c r="K44" s="202"/>
      <c r="L44" s="203"/>
      <c r="M44" s="203"/>
      <c r="N44" s="202"/>
      <c r="O44" s="203"/>
      <c r="P44" s="203"/>
      <c r="Q44" s="202"/>
      <c r="R44" s="203"/>
      <c r="S44" s="203"/>
      <c r="T44" s="202"/>
      <c r="U44" s="203"/>
      <c r="V44" s="203"/>
      <c r="W44" s="202"/>
      <c r="X44" s="142"/>
      <c r="Y44" s="142"/>
      <c r="Z44" s="204"/>
    </row>
    <row r="45" spans="1:26" s="207" customFormat="1" thickBot="1" x14ac:dyDescent="0.25">
      <c r="A45" s="183" t="s">
        <v>211</v>
      </c>
      <c r="B45" s="188">
        <v>2335</v>
      </c>
      <c r="C45" s="189">
        <v>2</v>
      </c>
      <c r="D45" s="184">
        <v>2</v>
      </c>
      <c r="E45" s="186">
        <v>4</v>
      </c>
      <c r="F45" s="184"/>
      <c r="G45" s="184"/>
      <c r="H45" s="188"/>
      <c r="I45" s="184"/>
      <c r="J45" s="184"/>
      <c r="K45" s="188"/>
      <c r="L45" s="184"/>
      <c r="M45" s="184"/>
      <c r="N45" s="188"/>
      <c r="O45" s="184"/>
      <c r="P45" s="184"/>
      <c r="Q45" s="188"/>
      <c r="R45" s="184"/>
      <c r="S45" s="184"/>
      <c r="T45" s="188"/>
      <c r="U45" s="184"/>
      <c r="V45" s="184"/>
      <c r="W45" s="188"/>
      <c r="X45" s="189">
        <f>U45+R45+O45+L45+I45+F45+C45</f>
        <v>2</v>
      </c>
      <c r="Y45" s="189">
        <f>V45+S45+P45+M45+J45+G45+D45</f>
        <v>2</v>
      </c>
      <c r="Z45" s="186">
        <f>W45+T45+Q45+N45+K45+H45+E45</f>
        <v>4</v>
      </c>
    </row>
    <row r="46" spans="1:26" ht="15.75" thickBot="1" x14ac:dyDescent="0.3">
      <c r="A46" s="190"/>
      <c r="B46" s="230"/>
      <c r="C46" s="496"/>
      <c r="D46" s="497"/>
      <c r="E46" s="498"/>
      <c r="F46" s="497"/>
      <c r="G46" s="497"/>
      <c r="H46" s="499"/>
      <c r="I46" s="497"/>
      <c r="J46" s="497"/>
      <c r="K46" s="499"/>
      <c r="L46" s="497"/>
      <c r="M46" s="497"/>
      <c r="N46" s="499"/>
      <c r="O46" s="497"/>
      <c r="P46" s="497"/>
      <c r="Q46" s="499"/>
      <c r="R46" s="497"/>
      <c r="S46" s="497"/>
      <c r="T46" s="499"/>
      <c r="U46" s="497"/>
      <c r="V46" s="497"/>
      <c r="W46" s="499"/>
      <c r="X46" s="500"/>
      <c r="Y46" s="500"/>
      <c r="Z46" s="498"/>
    </row>
    <row r="47" spans="1:26" ht="15.75" thickBot="1" x14ac:dyDescent="0.3">
      <c r="A47" s="183" t="s">
        <v>212</v>
      </c>
      <c r="B47" s="188">
        <v>2345</v>
      </c>
      <c r="C47" s="237">
        <v>0</v>
      </c>
      <c r="D47" s="238">
        <v>0</v>
      </c>
      <c r="E47" s="239">
        <f>SUM(C47:D47)</f>
        <v>0</v>
      </c>
      <c r="F47" s="238">
        <v>0</v>
      </c>
      <c r="G47" s="238">
        <v>0</v>
      </c>
      <c r="H47" s="240">
        <f>SUM(F47:G47)</f>
        <v>0</v>
      </c>
      <c r="I47" s="238">
        <v>0</v>
      </c>
      <c r="J47" s="238">
        <v>0</v>
      </c>
      <c r="K47" s="240">
        <f>SUM(I47:J47)</f>
        <v>0</v>
      </c>
      <c r="L47" s="238">
        <v>0</v>
      </c>
      <c r="M47" s="238">
        <v>0</v>
      </c>
      <c r="N47" s="240">
        <f>SUM(L47:M47)</f>
        <v>0</v>
      </c>
      <c r="O47" s="238">
        <v>0</v>
      </c>
      <c r="P47" s="238">
        <v>0</v>
      </c>
      <c r="Q47" s="240">
        <f>SUM(O47:P47)</f>
        <v>0</v>
      </c>
      <c r="R47" s="238">
        <v>0</v>
      </c>
      <c r="S47" s="238">
        <v>0</v>
      </c>
      <c r="T47" s="240">
        <f>SUM(R47:S47)</f>
        <v>0</v>
      </c>
      <c r="U47" s="238">
        <v>0</v>
      </c>
      <c r="V47" s="238">
        <v>0</v>
      </c>
      <c r="W47" s="240">
        <f>SUM(U47:V47)</f>
        <v>0</v>
      </c>
      <c r="X47" s="189">
        <f>U47+R47+O47+L47+I47+F47+C47</f>
        <v>0</v>
      </c>
      <c r="Y47" s="189">
        <f>V47+S47+P47+M47+J47+G47+D47</f>
        <v>0</v>
      </c>
      <c r="Z47" s="186">
        <f>W47+T47+Q47+N47+K47+H47+E47</f>
        <v>0</v>
      </c>
    </row>
    <row r="48" spans="1:26" x14ac:dyDescent="0.25">
      <c r="A48" s="190"/>
      <c r="B48" s="230"/>
      <c r="C48" s="501"/>
      <c r="H48" s="503"/>
      <c r="I48" s="144"/>
      <c r="J48" s="144"/>
      <c r="N48" s="503"/>
      <c r="O48" s="144"/>
      <c r="P48" s="144"/>
      <c r="T48" s="503"/>
      <c r="U48" s="144"/>
      <c r="V48" s="144"/>
      <c r="W48" s="503"/>
      <c r="X48" s="382"/>
      <c r="Y48" s="382"/>
      <c r="Z48" s="502"/>
    </row>
    <row r="49" spans="1:26" x14ac:dyDescent="0.25">
      <c r="A49" s="190" t="s">
        <v>213</v>
      </c>
      <c r="B49" s="146">
        <v>2405</v>
      </c>
      <c r="C49" s="181">
        <v>1</v>
      </c>
      <c r="D49" s="203">
        <v>5</v>
      </c>
      <c r="E49" s="204">
        <v>6</v>
      </c>
      <c r="F49" s="203"/>
      <c r="G49" s="203"/>
      <c r="H49" s="202"/>
      <c r="I49" s="205"/>
      <c r="J49" s="203"/>
      <c r="K49" s="202"/>
      <c r="L49" s="203"/>
      <c r="M49" s="203">
        <v>1</v>
      </c>
      <c r="N49" s="146">
        <v>1</v>
      </c>
      <c r="O49" s="205"/>
      <c r="P49" s="203"/>
      <c r="Q49" s="202"/>
      <c r="R49" s="203">
        <v>1</v>
      </c>
      <c r="S49" s="203"/>
      <c r="T49" s="146">
        <v>1</v>
      </c>
      <c r="U49" s="205"/>
      <c r="V49" s="203"/>
      <c r="W49" s="202"/>
      <c r="X49" s="181">
        <f t="shared" ref="X49:Z51" si="6">U49+R49+O49+L49+I49+F49+C49</f>
        <v>2</v>
      </c>
      <c r="Y49" s="143">
        <f t="shared" si="6"/>
        <v>6</v>
      </c>
      <c r="Z49" s="204">
        <f t="shared" si="6"/>
        <v>8</v>
      </c>
    </row>
    <row r="50" spans="1:26" ht="15.75" thickBot="1" x14ac:dyDescent="0.3">
      <c r="A50" s="190" t="s">
        <v>214</v>
      </c>
      <c r="B50" s="146">
        <v>2490</v>
      </c>
      <c r="C50" s="181">
        <v>2</v>
      </c>
      <c r="D50" s="203">
        <v>4</v>
      </c>
      <c r="E50" s="178">
        <v>6</v>
      </c>
      <c r="F50" s="224"/>
      <c r="G50" s="224"/>
      <c r="H50" s="175"/>
      <c r="I50" s="205"/>
      <c r="J50" s="203"/>
      <c r="K50" s="202"/>
      <c r="L50" s="224"/>
      <c r="M50" s="224">
        <v>1</v>
      </c>
      <c r="N50" s="488">
        <v>1</v>
      </c>
      <c r="O50" s="205"/>
      <c r="P50" s="203"/>
      <c r="Q50" s="180"/>
      <c r="R50" s="224">
        <v>5</v>
      </c>
      <c r="S50" s="224">
        <v>5</v>
      </c>
      <c r="T50" s="488">
        <v>10</v>
      </c>
      <c r="U50" s="205"/>
      <c r="V50" s="203">
        <v>1</v>
      </c>
      <c r="W50" s="202">
        <v>1</v>
      </c>
      <c r="X50" s="181">
        <f t="shared" si="6"/>
        <v>7</v>
      </c>
      <c r="Y50" s="225">
        <f>V50+S50+P50+L50+J50+G50+D50+M50</f>
        <v>11</v>
      </c>
      <c r="Z50" s="178">
        <f t="shared" si="6"/>
        <v>18</v>
      </c>
    </row>
    <row r="51" spans="1:26" s="207" customFormat="1" thickBot="1" x14ac:dyDescent="0.25">
      <c r="A51" s="183" t="s">
        <v>215</v>
      </c>
      <c r="B51" s="184"/>
      <c r="C51" s="185">
        <f t="shared" ref="C51:W51" si="7">SUM(C49:C50)</f>
        <v>3</v>
      </c>
      <c r="D51" s="184">
        <f t="shared" si="7"/>
        <v>9</v>
      </c>
      <c r="E51" s="186">
        <f t="shared" si="7"/>
        <v>12</v>
      </c>
      <c r="F51" s="184">
        <f t="shared" si="7"/>
        <v>0</v>
      </c>
      <c r="G51" s="184">
        <f t="shared" si="7"/>
        <v>0</v>
      </c>
      <c r="H51" s="188">
        <f t="shared" si="7"/>
        <v>0</v>
      </c>
      <c r="I51" s="184">
        <f t="shared" si="7"/>
        <v>0</v>
      </c>
      <c r="J51" s="184">
        <f t="shared" si="7"/>
        <v>0</v>
      </c>
      <c r="K51" s="188">
        <f t="shared" si="7"/>
        <v>0</v>
      </c>
      <c r="L51" s="184">
        <f t="shared" si="7"/>
        <v>0</v>
      </c>
      <c r="M51" s="184">
        <f t="shared" si="7"/>
        <v>2</v>
      </c>
      <c r="N51" s="188">
        <f t="shared" si="7"/>
        <v>2</v>
      </c>
      <c r="O51" s="184">
        <f t="shared" si="7"/>
        <v>0</v>
      </c>
      <c r="P51" s="184">
        <f t="shared" si="7"/>
        <v>0</v>
      </c>
      <c r="Q51" s="188">
        <f t="shared" si="7"/>
        <v>0</v>
      </c>
      <c r="R51" s="184">
        <f t="shared" si="7"/>
        <v>6</v>
      </c>
      <c r="S51" s="184">
        <f t="shared" si="7"/>
        <v>5</v>
      </c>
      <c r="T51" s="188">
        <f t="shared" si="7"/>
        <v>11</v>
      </c>
      <c r="U51" s="184">
        <f t="shared" si="7"/>
        <v>0</v>
      </c>
      <c r="V51" s="184">
        <f t="shared" si="7"/>
        <v>1</v>
      </c>
      <c r="W51" s="188">
        <f t="shared" si="7"/>
        <v>1</v>
      </c>
      <c r="X51" s="185">
        <f t="shared" si="6"/>
        <v>9</v>
      </c>
      <c r="Y51" s="189">
        <f t="shared" si="6"/>
        <v>17</v>
      </c>
      <c r="Z51" s="186">
        <f t="shared" si="6"/>
        <v>26</v>
      </c>
    </row>
    <row r="52" spans="1:26" ht="15.75" thickBot="1" x14ac:dyDescent="0.3">
      <c r="A52" s="190"/>
      <c r="B52" s="146"/>
      <c r="C52" s="181"/>
      <c r="D52" s="203"/>
      <c r="E52" s="182"/>
      <c r="F52" s="224"/>
      <c r="G52" s="224"/>
      <c r="H52" s="224"/>
      <c r="I52" s="205"/>
      <c r="J52" s="203"/>
      <c r="K52" s="266"/>
      <c r="L52" s="224"/>
      <c r="M52" s="224"/>
      <c r="N52" s="224"/>
      <c r="O52" s="205"/>
      <c r="P52" s="203"/>
      <c r="Q52" s="266"/>
      <c r="R52" s="224"/>
      <c r="S52" s="224"/>
      <c r="T52" s="224"/>
      <c r="U52" s="205"/>
      <c r="V52" s="203"/>
      <c r="W52" s="203"/>
    </row>
    <row r="53" spans="1:26" ht="15.75" thickBot="1" x14ac:dyDescent="0.3">
      <c r="A53" s="183" t="s">
        <v>216</v>
      </c>
      <c r="B53" s="184">
        <v>2560</v>
      </c>
      <c r="C53" s="185">
        <v>40</v>
      </c>
      <c r="D53" s="184">
        <v>17</v>
      </c>
      <c r="E53" s="186">
        <v>57</v>
      </c>
      <c r="F53" s="184">
        <v>9</v>
      </c>
      <c r="G53" s="184">
        <v>6</v>
      </c>
      <c r="H53" s="188">
        <v>15</v>
      </c>
      <c r="I53" s="187">
        <v>1</v>
      </c>
      <c r="J53" s="184"/>
      <c r="K53" s="188">
        <v>1</v>
      </c>
      <c r="L53" s="184">
        <v>2</v>
      </c>
      <c r="M53" s="184"/>
      <c r="N53" s="184">
        <v>2</v>
      </c>
      <c r="O53" s="187">
        <v>1</v>
      </c>
      <c r="P53" s="184"/>
      <c r="Q53" s="188">
        <v>1</v>
      </c>
      <c r="R53" s="184"/>
      <c r="S53" s="184">
        <v>1</v>
      </c>
      <c r="T53" s="184">
        <v>1</v>
      </c>
      <c r="U53" s="187">
        <v>3</v>
      </c>
      <c r="V53" s="184">
        <v>3</v>
      </c>
      <c r="W53" s="184">
        <v>6</v>
      </c>
      <c r="X53" s="185">
        <f>U53+R53+O53+L53+I53+F53+C53</f>
        <v>56</v>
      </c>
      <c r="Y53" s="189">
        <f>V53+S53+P53+M53+J53+G53+D53</f>
        <v>27</v>
      </c>
      <c r="Z53" s="186">
        <f>W53+T53+Q53+N53+K53+H53+E53</f>
        <v>83</v>
      </c>
    </row>
    <row r="54" spans="1:26" ht="15.75" thickBot="1" x14ac:dyDescent="0.3">
      <c r="A54" s="212"/>
      <c r="B54" s="146"/>
      <c r="C54" s="264"/>
      <c r="D54" s="146"/>
      <c r="E54" s="204"/>
      <c r="F54" s="146"/>
      <c r="G54" s="146"/>
      <c r="H54" s="146"/>
      <c r="I54" s="265"/>
      <c r="J54" s="146"/>
      <c r="K54" s="202"/>
      <c r="L54" s="146"/>
      <c r="M54" s="146"/>
      <c r="N54" s="146"/>
      <c r="O54" s="265"/>
      <c r="P54" s="146"/>
      <c r="Q54" s="202"/>
      <c r="R54" s="146"/>
      <c r="S54" s="146"/>
      <c r="T54" s="146"/>
      <c r="U54" s="265"/>
      <c r="V54" s="146"/>
      <c r="W54" s="146"/>
      <c r="X54" s="264"/>
      <c r="Y54" s="142"/>
      <c r="Z54" s="204"/>
    </row>
    <row r="55" spans="1:26" ht="15.75" thickBot="1" x14ac:dyDescent="0.3">
      <c r="A55" s="183" t="s">
        <v>217</v>
      </c>
      <c r="B55" s="184">
        <v>2568</v>
      </c>
      <c r="C55" s="360">
        <v>1</v>
      </c>
      <c r="D55" s="361">
        <v>1</v>
      </c>
      <c r="E55" s="186">
        <v>2</v>
      </c>
      <c r="F55" s="361"/>
      <c r="G55" s="361"/>
      <c r="H55" s="188"/>
      <c r="I55" s="362"/>
      <c r="J55" s="361"/>
      <c r="K55" s="188"/>
      <c r="L55" s="361"/>
      <c r="M55" s="361"/>
      <c r="N55" s="184"/>
      <c r="O55" s="362"/>
      <c r="P55" s="361"/>
      <c r="Q55" s="188"/>
      <c r="R55" s="361"/>
      <c r="S55" s="361"/>
      <c r="T55" s="184"/>
      <c r="U55" s="362"/>
      <c r="V55" s="361"/>
      <c r="W55" s="184"/>
      <c r="X55" s="185">
        <f>U55+R55+O55+L55+I55+F55+C55</f>
        <v>1</v>
      </c>
      <c r="Y55" s="189">
        <f>V55+S55+P55+M55+J55+G55+D55</f>
        <v>1</v>
      </c>
      <c r="Z55" s="186">
        <f>W55+T55+Q55+N55+K55+H55+E55</f>
        <v>2</v>
      </c>
    </row>
    <row r="56" spans="1:26" ht="15.75" thickBot="1" x14ac:dyDescent="0.3">
      <c r="A56" s="190"/>
      <c r="B56" s="146"/>
      <c r="C56" s="181"/>
      <c r="D56" s="203"/>
      <c r="E56" s="182"/>
      <c r="F56" s="224"/>
      <c r="G56" s="224"/>
      <c r="H56" s="224"/>
      <c r="I56" s="205"/>
      <c r="J56" s="203"/>
      <c r="K56" s="266"/>
      <c r="L56" s="224"/>
      <c r="M56" s="224"/>
      <c r="N56" s="224"/>
      <c r="O56" s="205"/>
      <c r="P56" s="203"/>
      <c r="Q56" s="266"/>
      <c r="R56" s="224"/>
      <c r="S56" s="224"/>
      <c r="T56" s="224"/>
      <c r="U56" s="205"/>
      <c r="V56" s="203"/>
      <c r="W56" s="203"/>
      <c r="X56" s="264"/>
      <c r="Y56" s="142"/>
      <c r="Z56" s="204"/>
    </row>
    <row r="57" spans="1:26" ht="15.75" thickBot="1" x14ac:dyDescent="0.3">
      <c r="A57" s="183" t="s">
        <v>218</v>
      </c>
      <c r="B57" s="184">
        <v>7901</v>
      </c>
      <c r="C57" s="360">
        <v>5</v>
      </c>
      <c r="D57" s="361">
        <v>3</v>
      </c>
      <c r="E57" s="186">
        <v>8</v>
      </c>
      <c r="F57" s="361">
        <v>0</v>
      </c>
      <c r="G57" s="361">
        <v>0</v>
      </c>
      <c r="H57" s="188">
        <v>0</v>
      </c>
      <c r="I57" s="362">
        <v>0</v>
      </c>
      <c r="J57" s="361">
        <v>0</v>
      </c>
      <c r="K57" s="188">
        <v>0</v>
      </c>
      <c r="L57" s="361">
        <v>0</v>
      </c>
      <c r="M57" s="361">
        <v>0</v>
      </c>
      <c r="N57" s="184">
        <v>0</v>
      </c>
      <c r="O57" s="362">
        <v>0</v>
      </c>
      <c r="P57" s="361">
        <v>1</v>
      </c>
      <c r="Q57" s="188">
        <v>1</v>
      </c>
      <c r="R57" s="361">
        <v>0</v>
      </c>
      <c r="S57" s="361">
        <v>0</v>
      </c>
      <c r="T57" s="184">
        <v>0</v>
      </c>
      <c r="U57" s="362">
        <v>1</v>
      </c>
      <c r="V57" s="361">
        <v>1</v>
      </c>
      <c r="W57" s="184">
        <v>2</v>
      </c>
      <c r="X57" s="185">
        <f>U57+R57+O57+L57+I57+F57+C57</f>
        <v>6</v>
      </c>
      <c r="Y57" s="189">
        <f>V57+S57+P57+M57+J57+G57+D57</f>
        <v>5</v>
      </c>
      <c r="Z57" s="186">
        <f>W57+T57+Q57+N57+K57+H57+E57</f>
        <v>11</v>
      </c>
    </row>
    <row r="58" spans="1:26" ht="15.75" thickBot="1" x14ac:dyDescent="0.3">
      <c r="A58" s="190"/>
      <c r="B58" s="146"/>
      <c r="C58" s="181"/>
      <c r="D58" s="203"/>
      <c r="E58" s="182"/>
      <c r="F58" s="224"/>
      <c r="G58" s="224"/>
      <c r="H58" s="224"/>
      <c r="I58" s="205"/>
      <c r="J58" s="203"/>
      <c r="K58" s="266"/>
      <c r="L58" s="224"/>
      <c r="M58" s="224"/>
      <c r="N58" s="224"/>
      <c r="O58" s="205"/>
      <c r="P58" s="203"/>
      <c r="Q58" s="266"/>
      <c r="R58" s="224"/>
      <c r="S58" s="224"/>
      <c r="T58" s="224"/>
      <c r="U58" s="205"/>
      <c r="V58" s="203"/>
      <c r="W58" s="203"/>
      <c r="X58" s="328"/>
      <c r="Y58" s="330"/>
      <c r="Z58" s="178"/>
    </row>
    <row r="59" spans="1:26" ht="15.75" thickBot="1" x14ac:dyDescent="0.3">
      <c r="A59" s="183" t="s">
        <v>219</v>
      </c>
      <c r="B59" s="184"/>
      <c r="C59" s="189">
        <f t="shared" ref="C59:W59" si="8">C53+C51+C33+C29+C22+C20+C18+C16+C12+C8+C14+C57+C31+C41+C45+C47+C39+C35+C55+C43+C37</f>
        <v>167</v>
      </c>
      <c r="D59" s="189">
        <f t="shared" si="8"/>
        <v>107</v>
      </c>
      <c r="E59" s="189">
        <f t="shared" si="8"/>
        <v>274</v>
      </c>
      <c r="F59" s="250">
        <f t="shared" si="8"/>
        <v>14</v>
      </c>
      <c r="G59" s="189">
        <f t="shared" si="8"/>
        <v>8</v>
      </c>
      <c r="H59" s="189">
        <f t="shared" si="8"/>
        <v>22</v>
      </c>
      <c r="I59" s="185">
        <f t="shared" si="8"/>
        <v>2</v>
      </c>
      <c r="J59" s="189">
        <f t="shared" si="8"/>
        <v>0</v>
      </c>
      <c r="K59" s="189">
        <f t="shared" si="8"/>
        <v>2</v>
      </c>
      <c r="L59" s="185">
        <f t="shared" si="8"/>
        <v>9</v>
      </c>
      <c r="M59" s="189">
        <f t="shared" si="8"/>
        <v>8</v>
      </c>
      <c r="N59" s="186">
        <f t="shared" si="8"/>
        <v>17</v>
      </c>
      <c r="O59" s="189">
        <f t="shared" si="8"/>
        <v>2</v>
      </c>
      <c r="P59" s="189">
        <f t="shared" si="8"/>
        <v>6</v>
      </c>
      <c r="Q59" s="189">
        <f t="shared" si="8"/>
        <v>8</v>
      </c>
      <c r="R59" s="185">
        <f t="shared" si="8"/>
        <v>25</v>
      </c>
      <c r="S59" s="189">
        <f t="shared" si="8"/>
        <v>18</v>
      </c>
      <c r="T59" s="186">
        <f t="shared" si="8"/>
        <v>43</v>
      </c>
      <c r="U59" s="189">
        <f t="shared" si="8"/>
        <v>14</v>
      </c>
      <c r="V59" s="189">
        <f t="shared" si="8"/>
        <v>11</v>
      </c>
      <c r="W59" s="189">
        <f t="shared" si="8"/>
        <v>25</v>
      </c>
      <c r="X59" s="185">
        <f>X53+X51+X33+X29+X22+X20+X18+X16+X12+X8+X14+X57+X31+X41+X45+X47+X39+X35+X55+X43+X37</f>
        <v>233</v>
      </c>
      <c r="Y59" s="189">
        <f>Y53+Y51+Y33+Y29+Y22+Y20+Y18+Y16+Y12+Y8+Y14+Y57+Y31+Y41+Y45+Y47+Y39+Y35+Y55+Y43+Y37</f>
        <v>158</v>
      </c>
      <c r="Z59" s="186">
        <f>Z53+Z51+Z33+Z29+Z22+Z20+Z18+Z16+Z12+Z8+Z14+Z57+Z31+Z41+Z45+Z47+Z39+Z35+Z55+Z43+Z37</f>
        <v>391</v>
      </c>
    </row>
    <row r="60" spans="1:26" ht="15.75" thickBot="1" x14ac:dyDescent="0.3">
      <c r="A60" s="212"/>
      <c r="B60" s="146"/>
      <c r="C60" s="181"/>
      <c r="D60" s="203"/>
      <c r="E60" s="182"/>
      <c r="F60" s="224"/>
      <c r="G60" s="224"/>
      <c r="H60" s="224"/>
      <c r="I60" s="205"/>
      <c r="J60" s="203"/>
      <c r="K60" s="266"/>
      <c r="L60" s="205"/>
      <c r="M60" s="203"/>
      <c r="N60" s="266"/>
      <c r="O60" s="205"/>
      <c r="P60" s="203"/>
      <c r="Q60" s="266"/>
      <c r="R60" s="224"/>
      <c r="S60" s="224"/>
      <c r="T60" s="224"/>
      <c r="U60" s="205"/>
      <c r="V60" s="203"/>
      <c r="W60" s="203"/>
    </row>
    <row r="61" spans="1:26" ht="15.75" thickBot="1" x14ac:dyDescent="0.3">
      <c r="A61" s="582" t="s">
        <v>220</v>
      </c>
      <c r="B61" s="594"/>
      <c r="C61" s="356"/>
      <c r="D61" s="357"/>
      <c r="E61" s="252"/>
      <c r="F61" s="357"/>
      <c r="G61" s="357"/>
      <c r="H61" s="357"/>
      <c r="I61" s="358"/>
      <c r="J61" s="357"/>
      <c r="K61" s="359"/>
      <c r="L61" s="357"/>
      <c r="M61" s="357"/>
      <c r="N61" s="357"/>
      <c r="O61" s="420"/>
      <c r="P61" s="355"/>
      <c r="Q61" s="421"/>
      <c r="R61" s="357"/>
      <c r="S61" s="357"/>
      <c r="T61" s="357"/>
      <c r="U61" s="358"/>
      <c r="V61" s="357"/>
      <c r="W61" s="357"/>
      <c r="X61" s="356"/>
      <c r="Y61" s="251"/>
      <c r="Z61" s="252"/>
    </row>
    <row r="62" spans="1:26" ht="15.75" thickBot="1" x14ac:dyDescent="0.3">
      <c r="A62" s="253"/>
      <c r="B62" s="254"/>
      <c r="C62" s="504"/>
      <c r="D62" s="505"/>
      <c r="E62" s="506"/>
      <c r="F62" s="505"/>
      <c r="G62" s="505"/>
      <c r="H62" s="505"/>
      <c r="I62" s="507"/>
      <c r="J62" s="505"/>
      <c r="K62" s="508"/>
      <c r="L62" s="505"/>
      <c r="M62" s="505"/>
      <c r="N62" s="505"/>
      <c r="O62" s="306"/>
      <c r="P62" s="303"/>
      <c r="Q62" s="307"/>
      <c r="R62" s="505"/>
      <c r="S62" s="505"/>
      <c r="T62" s="505"/>
      <c r="U62" s="507"/>
      <c r="V62" s="505"/>
      <c r="W62" s="505"/>
      <c r="X62" s="504"/>
      <c r="Y62" s="509"/>
      <c r="Z62" s="506"/>
    </row>
    <row r="63" spans="1:26" ht="15.75" thickBot="1" x14ac:dyDescent="0.3">
      <c r="A63" s="183" t="s">
        <v>221</v>
      </c>
      <c r="B63" s="184">
        <v>3100</v>
      </c>
      <c r="C63" s="185">
        <v>26</v>
      </c>
      <c r="D63" s="184">
        <v>35</v>
      </c>
      <c r="E63" s="186">
        <v>61</v>
      </c>
      <c r="F63" s="184"/>
      <c r="G63" s="184"/>
      <c r="H63" s="184"/>
      <c r="I63" s="187">
        <v>1</v>
      </c>
      <c r="J63" s="184"/>
      <c r="K63" s="188">
        <v>1</v>
      </c>
      <c r="L63" s="184">
        <v>4</v>
      </c>
      <c r="M63" s="184"/>
      <c r="N63" s="184">
        <v>4</v>
      </c>
      <c r="O63" s="187">
        <v>1</v>
      </c>
      <c r="P63" s="184"/>
      <c r="Q63" s="188">
        <v>1</v>
      </c>
      <c r="R63" s="184">
        <v>1</v>
      </c>
      <c r="S63" s="184">
        <v>1</v>
      </c>
      <c r="T63" s="184">
        <v>2</v>
      </c>
      <c r="U63" s="187"/>
      <c r="V63" s="184">
        <v>1</v>
      </c>
      <c r="W63" s="184">
        <v>1</v>
      </c>
      <c r="X63" s="185">
        <f>U63+R63+O63+L63+I63+F63+C63</f>
        <v>33</v>
      </c>
      <c r="Y63" s="189">
        <f>V63+S63+P63+M63+J63+G63+D63</f>
        <v>37</v>
      </c>
      <c r="Z63" s="186">
        <f>W63+T63+Q63+N63+K63+H63+E63</f>
        <v>70</v>
      </c>
    </row>
    <row r="64" spans="1:26" ht="15.75" thickBot="1" x14ac:dyDescent="0.3">
      <c r="A64" s="212"/>
      <c r="B64" s="146"/>
      <c r="C64" s="264"/>
      <c r="D64" s="146"/>
      <c r="E64" s="204"/>
      <c r="F64" s="146"/>
      <c r="G64" s="146"/>
      <c r="H64" s="146"/>
      <c r="I64" s="265"/>
      <c r="J64" s="146"/>
      <c r="K64" s="202"/>
      <c r="L64" s="146"/>
      <c r="M64" s="146"/>
      <c r="N64" s="146"/>
      <c r="O64" s="265"/>
      <c r="P64" s="146"/>
      <c r="Q64" s="202"/>
      <c r="R64" s="146"/>
      <c r="S64" s="146"/>
      <c r="T64" s="146"/>
      <c r="U64" s="265"/>
      <c r="V64" s="146"/>
      <c r="W64" s="146"/>
      <c r="X64" s="264"/>
      <c r="Y64" s="142"/>
      <c r="Z64" s="204"/>
    </row>
    <row r="65" spans="1:26" ht="15" customHeight="1" thickBot="1" x14ac:dyDescent="0.3">
      <c r="A65" s="183" t="s">
        <v>222</v>
      </c>
      <c r="B65" s="184">
        <v>3900</v>
      </c>
      <c r="C65" s="185">
        <v>88</v>
      </c>
      <c r="D65" s="184">
        <v>167</v>
      </c>
      <c r="E65" s="186">
        <v>255</v>
      </c>
      <c r="F65" s="184">
        <v>4</v>
      </c>
      <c r="G65" s="184">
        <v>6</v>
      </c>
      <c r="H65" s="184">
        <v>10</v>
      </c>
      <c r="I65" s="187">
        <v>2</v>
      </c>
      <c r="J65" s="184">
        <v>1</v>
      </c>
      <c r="K65" s="188">
        <v>3</v>
      </c>
      <c r="L65" s="184">
        <v>8</v>
      </c>
      <c r="M65" s="184">
        <v>19</v>
      </c>
      <c r="N65" s="184">
        <v>27</v>
      </c>
      <c r="O65" s="187">
        <v>7</v>
      </c>
      <c r="P65" s="184">
        <v>7</v>
      </c>
      <c r="Q65" s="188">
        <v>14</v>
      </c>
      <c r="R65" s="184">
        <v>3</v>
      </c>
      <c r="S65" s="184">
        <v>16</v>
      </c>
      <c r="T65" s="184">
        <v>19</v>
      </c>
      <c r="U65" s="187">
        <v>1</v>
      </c>
      <c r="V65" s="184">
        <v>26</v>
      </c>
      <c r="W65" s="184">
        <v>27</v>
      </c>
      <c r="X65" s="185">
        <f>U65+R65+O65+L65+I65+F65+C65</f>
        <v>113</v>
      </c>
      <c r="Y65" s="189">
        <f>V65+S65+P65+M65+J65+G65+D65</f>
        <v>242</v>
      </c>
      <c r="Z65" s="186">
        <f>W65+T65+Q65+N65+K65+H65+E65</f>
        <v>355</v>
      </c>
    </row>
    <row r="66" spans="1:26" ht="15.75" thickBot="1" x14ac:dyDescent="0.3">
      <c r="A66" s="212"/>
      <c r="B66" s="146"/>
      <c r="C66" s="264"/>
      <c r="D66" s="146"/>
      <c r="E66" s="204"/>
      <c r="F66" s="146"/>
      <c r="G66" s="146"/>
      <c r="H66" s="146"/>
      <c r="I66" s="265"/>
      <c r="J66" s="146"/>
      <c r="K66" s="202"/>
      <c r="L66" s="146"/>
      <c r="M66" s="146"/>
      <c r="N66" s="146"/>
      <c r="O66" s="265"/>
      <c r="P66" s="146"/>
      <c r="Q66" s="202"/>
      <c r="R66" s="146"/>
      <c r="S66" s="146"/>
      <c r="T66" s="146"/>
      <c r="U66" s="265"/>
      <c r="V66" s="146"/>
      <c r="W66" s="146"/>
      <c r="X66" s="264"/>
      <c r="Y66" s="142"/>
      <c r="Z66" s="204"/>
    </row>
    <row r="67" spans="1:26" ht="15" customHeight="1" thickBot="1" x14ac:dyDescent="0.3">
      <c r="A67" s="183" t="s">
        <v>223</v>
      </c>
      <c r="B67" s="184">
        <v>3901</v>
      </c>
      <c r="C67" s="185">
        <v>5</v>
      </c>
      <c r="D67" s="184">
        <v>7</v>
      </c>
      <c r="E67" s="186">
        <v>12</v>
      </c>
      <c r="F67" s="184">
        <v>2</v>
      </c>
      <c r="G67" s="184">
        <v>2</v>
      </c>
      <c r="H67" s="184">
        <v>4</v>
      </c>
      <c r="I67" s="187"/>
      <c r="J67" s="184"/>
      <c r="K67" s="188"/>
      <c r="L67" s="184">
        <v>1</v>
      </c>
      <c r="M67" s="184">
        <v>4</v>
      </c>
      <c r="N67" s="184">
        <v>5</v>
      </c>
      <c r="O67" s="187"/>
      <c r="P67" s="184"/>
      <c r="Q67" s="188"/>
      <c r="R67" s="184"/>
      <c r="S67" s="184"/>
      <c r="T67" s="184"/>
      <c r="U67" s="187"/>
      <c r="V67" s="184">
        <v>2</v>
      </c>
      <c r="W67" s="184">
        <v>2</v>
      </c>
      <c r="X67" s="185">
        <f>U67+R67+O67+L67+I67+F67+C67</f>
        <v>8</v>
      </c>
      <c r="Y67" s="189">
        <f>V67+S67+P67+M67+J67+G67+D67</f>
        <v>15</v>
      </c>
      <c r="Z67" s="186">
        <f>W67+T67+Q67+N67+K67+H67+E67</f>
        <v>23</v>
      </c>
    </row>
    <row r="68" spans="1:26" x14ac:dyDescent="0.25">
      <c r="A68" s="212"/>
      <c r="B68" s="146"/>
      <c r="C68" s="264"/>
      <c r="D68" s="146"/>
      <c r="E68" s="204"/>
      <c r="F68" s="146"/>
      <c r="G68" s="146"/>
      <c r="H68" s="146"/>
      <c r="I68" s="265"/>
      <c r="J68" s="146"/>
      <c r="K68" s="202"/>
      <c r="L68" s="146"/>
      <c r="M68" s="146"/>
      <c r="N68" s="146"/>
      <c r="O68" s="265"/>
      <c r="P68" s="146"/>
      <c r="Q68" s="202"/>
      <c r="R68" s="146"/>
      <c r="S68" s="146"/>
      <c r="T68" s="146"/>
      <c r="U68" s="265"/>
      <c r="V68" s="146"/>
      <c r="W68" s="146"/>
      <c r="X68" s="264"/>
      <c r="Y68" s="142"/>
      <c r="Z68" s="204"/>
    </row>
    <row r="69" spans="1:26" x14ac:dyDescent="0.25">
      <c r="A69" s="190" t="s">
        <v>224</v>
      </c>
      <c r="B69" s="146">
        <v>3100</v>
      </c>
      <c r="C69" s="181"/>
      <c r="D69" s="203">
        <v>1</v>
      </c>
      <c r="E69" s="204">
        <v>1</v>
      </c>
      <c r="F69" s="224"/>
      <c r="G69" s="224"/>
      <c r="H69" s="488"/>
      <c r="I69" s="205"/>
      <c r="J69" s="203"/>
      <c r="K69" s="202"/>
      <c r="L69" s="224"/>
      <c r="M69" s="224"/>
      <c r="N69" s="488"/>
      <c r="O69" s="205"/>
      <c r="P69" s="203"/>
      <c r="Q69" s="202"/>
      <c r="R69" s="224"/>
      <c r="S69" s="224"/>
      <c r="T69" s="488"/>
      <c r="U69" s="205"/>
      <c r="V69" s="203"/>
      <c r="W69" s="146"/>
      <c r="X69" s="181">
        <f t="shared" ref="X69:Z77" si="9">U69+R69+O69+L69+I69+F69+C69</f>
        <v>0</v>
      </c>
      <c r="Y69" s="143">
        <f>V69+S69+P69+M69+J69+G69+D69</f>
        <v>1</v>
      </c>
      <c r="Z69" s="204">
        <f>W69+T69+Q69+N69+K69+H69+E69</f>
        <v>1</v>
      </c>
    </row>
    <row r="70" spans="1:26" x14ac:dyDescent="0.25">
      <c r="A70" s="190" t="s">
        <v>225</v>
      </c>
      <c r="B70" s="146">
        <v>3200</v>
      </c>
      <c r="C70" s="181">
        <v>2</v>
      </c>
      <c r="D70" s="203"/>
      <c r="E70" s="204">
        <v>2</v>
      </c>
      <c r="F70" s="224"/>
      <c r="G70" s="224"/>
      <c r="H70" s="488"/>
      <c r="I70" s="205"/>
      <c r="J70" s="203"/>
      <c r="K70" s="202"/>
      <c r="L70" s="224"/>
      <c r="M70" s="224">
        <v>1</v>
      </c>
      <c r="N70" s="488">
        <v>1</v>
      </c>
      <c r="O70" s="205"/>
      <c r="P70" s="203"/>
      <c r="Q70" s="202"/>
      <c r="R70" s="224"/>
      <c r="S70" s="224"/>
      <c r="T70" s="488"/>
      <c r="U70" s="205"/>
      <c r="V70" s="203"/>
      <c r="W70" s="146"/>
      <c r="X70" s="181">
        <f t="shared" si="9"/>
        <v>2</v>
      </c>
      <c r="Y70" s="143">
        <f>V70+S70+P70+M70+J70+G70+D70</f>
        <v>1</v>
      </c>
      <c r="Z70" s="204">
        <f t="shared" si="9"/>
        <v>3</v>
      </c>
    </row>
    <row r="71" spans="1:26" x14ac:dyDescent="0.25">
      <c r="A71" s="190" t="s">
        <v>226</v>
      </c>
      <c r="B71" s="146">
        <v>3300</v>
      </c>
      <c r="C71" s="181"/>
      <c r="D71" s="203"/>
      <c r="E71" s="204"/>
      <c r="F71" s="224"/>
      <c r="G71" s="224"/>
      <c r="H71" s="488"/>
      <c r="I71" s="205"/>
      <c r="J71" s="203"/>
      <c r="K71" s="202"/>
      <c r="L71" s="224">
        <v>2</v>
      </c>
      <c r="M71" s="224">
        <v>1</v>
      </c>
      <c r="N71" s="488">
        <v>3</v>
      </c>
      <c r="O71" s="205"/>
      <c r="P71" s="203"/>
      <c r="Q71" s="202"/>
      <c r="R71" s="224">
        <v>2</v>
      </c>
      <c r="S71" s="224"/>
      <c r="T71" s="488">
        <v>2</v>
      </c>
      <c r="U71" s="205"/>
      <c r="V71" s="203"/>
      <c r="W71" s="146"/>
      <c r="X71" s="181">
        <f t="shared" si="9"/>
        <v>4</v>
      </c>
      <c r="Y71" s="143">
        <f t="shared" si="9"/>
        <v>1</v>
      </c>
      <c r="Z71" s="204">
        <f t="shared" si="9"/>
        <v>5</v>
      </c>
    </row>
    <row r="72" spans="1:26" x14ac:dyDescent="0.25">
      <c r="A72" s="190" t="s">
        <v>227</v>
      </c>
      <c r="B72" s="146">
        <v>3305</v>
      </c>
      <c r="C72" s="181">
        <v>1</v>
      </c>
      <c r="D72" s="203"/>
      <c r="E72" s="204">
        <v>1</v>
      </c>
      <c r="F72" s="224"/>
      <c r="G72" s="224"/>
      <c r="H72" s="488"/>
      <c r="I72" s="205"/>
      <c r="J72" s="203"/>
      <c r="K72" s="202"/>
      <c r="L72" s="224"/>
      <c r="M72" s="224"/>
      <c r="N72" s="488"/>
      <c r="O72" s="205"/>
      <c r="P72" s="203"/>
      <c r="Q72" s="202"/>
      <c r="R72" s="224"/>
      <c r="S72" s="224"/>
      <c r="T72" s="488"/>
      <c r="U72" s="205"/>
      <c r="V72" s="203"/>
      <c r="W72" s="146"/>
      <c r="X72" s="181">
        <f t="shared" si="9"/>
        <v>1</v>
      </c>
      <c r="Y72" s="143">
        <f t="shared" si="9"/>
        <v>0</v>
      </c>
      <c r="Z72" s="204">
        <f t="shared" si="9"/>
        <v>1</v>
      </c>
    </row>
    <row r="73" spans="1:26" x14ac:dyDescent="0.25">
      <c r="A73" s="190" t="s">
        <v>228</v>
      </c>
      <c r="B73" s="146">
        <v>3400</v>
      </c>
      <c r="C73" s="181">
        <v>3</v>
      </c>
      <c r="D73" s="203">
        <v>1</v>
      </c>
      <c r="E73" s="182">
        <v>4</v>
      </c>
      <c r="F73" s="224"/>
      <c r="G73" s="224"/>
      <c r="H73" s="224"/>
      <c r="I73" s="205"/>
      <c r="J73" s="203"/>
      <c r="K73" s="266"/>
      <c r="L73" s="224"/>
      <c r="M73" s="224"/>
      <c r="N73" s="224"/>
      <c r="O73" s="205"/>
      <c r="P73" s="203"/>
      <c r="Q73" s="266"/>
      <c r="R73" s="224"/>
      <c r="S73" s="224"/>
      <c r="T73" s="224"/>
      <c r="U73" s="205"/>
      <c r="V73" s="203"/>
      <c r="W73" s="203"/>
      <c r="X73" s="181">
        <f t="shared" si="9"/>
        <v>3</v>
      </c>
      <c r="Y73" s="143">
        <f t="shared" si="9"/>
        <v>1</v>
      </c>
      <c r="Z73" s="182">
        <f t="shared" si="9"/>
        <v>4</v>
      </c>
    </row>
    <row r="74" spans="1:26" x14ac:dyDescent="0.25">
      <c r="A74" s="190" t="s">
        <v>229</v>
      </c>
      <c r="B74" s="146">
        <v>3500</v>
      </c>
      <c r="C74" s="181">
        <v>1</v>
      </c>
      <c r="D74" s="203">
        <v>2</v>
      </c>
      <c r="E74" s="204">
        <v>3</v>
      </c>
      <c r="F74" s="224"/>
      <c r="G74" s="224"/>
      <c r="H74" s="488"/>
      <c r="I74" s="205"/>
      <c r="J74" s="203"/>
      <c r="K74" s="202"/>
      <c r="L74" s="224"/>
      <c r="M74" s="224"/>
      <c r="N74" s="488"/>
      <c r="O74" s="205"/>
      <c r="P74" s="203"/>
      <c r="Q74" s="202"/>
      <c r="R74" s="224"/>
      <c r="S74" s="224"/>
      <c r="T74" s="488"/>
      <c r="U74" s="205"/>
      <c r="V74" s="203"/>
      <c r="W74" s="146"/>
      <c r="X74" s="181">
        <f t="shared" si="9"/>
        <v>1</v>
      </c>
      <c r="Y74" s="143">
        <f t="shared" si="9"/>
        <v>2</v>
      </c>
      <c r="Z74" s="204">
        <f t="shared" si="9"/>
        <v>3</v>
      </c>
    </row>
    <row r="75" spans="1:26" x14ac:dyDescent="0.25">
      <c r="A75" s="190" t="s">
        <v>230</v>
      </c>
      <c r="B75" s="146">
        <v>3600</v>
      </c>
      <c r="C75" s="181">
        <v>1</v>
      </c>
      <c r="D75" s="203">
        <v>1</v>
      </c>
      <c r="E75" s="204">
        <v>2</v>
      </c>
      <c r="F75" s="224"/>
      <c r="G75" s="224"/>
      <c r="H75" s="488"/>
      <c r="I75" s="205"/>
      <c r="J75" s="203"/>
      <c r="K75" s="202"/>
      <c r="L75" s="224"/>
      <c r="M75" s="224"/>
      <c r="N75" s="488"/>
      <c r="O75" s="205"/>
      <c r="P75" s="203"/>
      <c r="Q75" s="202"/>
      <c r="R75" s="224"/>
      <c r="S75" s="224"/>
      <c r="T75" s="488"/>
      <c r="U75" s="205"/>
      <c r="V75" s="203"/>
      <c r="W75" s="146"/>
      <c r="X75" s="181">
        <f t="shared" si="9"/>
        <v>1</v>
      </c>
      <c r="Y75" s="143">
        <f t="shared" si="9"/>
        <v>1</v>
      </c>
      <c r="Z75" s="204">
        <f t="shared" si="9"/>
        <v>2</v>
      </c>
    </row>
    <row r="76" spans="1:26" x14ac:dyDescent="0.25">
      <c r="A76" s="190" t="s">
        <v>231</v>
      </c>
      <c r="B76" s="146">
        <v>3705</v>
      </c>
      <c r="C76" s="181"/>
      <c r="D76" s="203">
        <v>1</v>
      </c>
      <c r="E76" s="182">
        <v>1</v>
      </c>
      <c r="F76" s="224"/>
      <c r="G76" s="224"/>
      <c r="H76" s="224"/>
      <c r="I76" s="205"/>
      <c r="J76" s="203"/>
      <c r="K76" s="266"/>
      <c r="L76" s="224">
        <v>1</v>
      </c>
      <c r="M76" s="224"/>
      <c r="N76" s="224">
        <v>1</v>
      </c>
      <c r="O76" s="205"/>
      <c r="P76" s="203"/>
      <c r="Q76" s="266"/>
      <c r="R76" s="224"/>
      <c r="S76" s="224"/>
      <c r="T76" s="224"/>
      <c r="U76" s="205">
        <v>1</v>
      </c>
      <c r="V76" s="203"/>
      <c r="W76" s="203">
        <v>1</v>
      </c>
      <c r="X76" s="181">
        <f t="shared" si="9"/>
        <v>2</v>
      </c>
      <c r="Y76" s="143">
        <f t="shared" si="9"/>
        <v>1</v>
      </c>
      <c r="Z76" s="182">
        <f t="shared" si="9"/>
        <v>3</v>
      </c>
    </row>
    <row r="77" spans="1:26" ht="15.75" thickBot="1" x14ac:dyDescent="0.3">
      <c r="A77" s="190" t="s">
        <v>232</v>
      </c>
      <c r="B77" s="146">
        <v>3805</v>
      </c>
      <c r="C77" s="181"/>
      <c r="D77" s="203"/>
      <c r="E77" s="204"/>
      <c r="F77" s="224"/>
      <c r="G77" s="224"/>
      <c r="H77" s="488"/>
      <c r="I77" s="205"/>
      <c r="J77" s="203"/>
      <c r="K77" s="202"/>
      <c r="L77" s="224"/>
      <c r="M77" s="224"/>
      <c r="N77" s="488"/>
      <c r="O77" s="205"/>
      <c r="P77" s="203">
        <v>1</v>
      </c>
      <c r="Q77" s="202">
        <v>1</v>
      </c>
      <c r="R77" s="224"/>
      <c r="S77" s="224"/>
      <c r="T77" s="488"/>
      <c r="U77" s="205"/>
      <c r="V77" s="203"/>
      <c r="W77" s="146"/>
      <c r="X77" s="181">
        <f t="shared" si="9"/>
        <v>0</v>
      </c>
      <c r="Y77" s="143">
        <f t="shared" si="9"/>
        <v>1</v>
      </c>
      <c r="Z77" s="204">
        <f t="shared" si="9"/>
        <v>1</v>
      </c>
    </row>
    <row r="78" spans="1:26" ht="15.75" thickBot="1" x14ac:dyDescent="0.3">
      <c r="A78" s="183" t="s">
        <v>233</v>
      </c>
      <c r="B78" s="184"/>
      <c r="C78" s="185">
        <f t="shared" ref="C78:Z78" si="10">SUM(C69:C77)</f>
        <v>8</v>
      </c>
      <c r="D78" s="184">
        <f t="shared" si="10"/>
        <v>6</v>
      </c>
      <c r="E78" s="186">
        <f t="shared" si="10"/>
        <v>14</v>
      </c>
      <c r="F78" s="184">
        <f t="shared" si="10"/>
        <v>0</v>
      </c>
      <c r="G78" s="184">
        <f t="shared" si="10"/>
        <v>0</v>
      </c>
      <c r="H78" s="188">
        <f t="shared" si="10"/>
        <v>0</v>
      </c>
      <c r="I78" s="187">
        <f t="shared" si="10"/>
        <v>0</v>
      </c>
      <c r="J78" s="184">
        <f t="shared" si="10"/>
        <v>0</v>
      </c>
      <c r="K78" s="188">
        <f t="shared" si="10"/>
        <v>0</v>
      </c>
      <c r="L78" s="184">
        <f t="shared" si="10"/>
        <v>3</v>
      </c>
      <c r="M78" s="184">
        <f t="shared" si="10"/>
        <v>2</v>
      </c>
      <c r="N78" s="184">
        <f t="shared" si="10"/>
        <v>5</v>
      </c>
      <c r="O78" s="187">
        <f t="shared" si="10"/>
        <v>0</v>
      </c>
      <c r="P78" s="184">
        <f t="shared" si="10"/>
        <v>1</v>
      </c>
      <c r="Q78" s="188">
        <f t="shared" si="10"/>
        <v>1</v>
      </c>
      <c r="R78" s="184">
        <f t="shared" si="10"/>
        <v>2</v>
      </c>
      <c r="S78" s="184">
        <f t="shared" si="10"/>
        <v>0</v>
      </c>
      <c r="T78" s="184">
        <f t="shared" si="10"/>
        <v>2</v>
      </c>
      <c r="U78" s="187">
        <f t="shared" si="10"/>
        <v>1</v>
      </c>
      <c r="V78" s="184">
        <f t="shared" si="10"/>
        <v>0</v>
      </c>
      <c r="W78" s="184">
        <f t="shared" si="10"/>
        <v>1</v>
      </c>
      <c r="X78" s="185">
        <f t="shared" si="10"/>
        <v>14</v>
      </c>
      <c r="Y78" s="189">
        <f t="shared" si="10"/>
        <v>9</v>
      </c>
      <c r="Z78" s="186">
        <f t="shared" si="10"/>
        <v>23</v>
      </c>
    </row>
    <row r="79" spans="1:26" ht="15" customHeight="1" thickBot="1" x14ac:dyDescent="0.3">
      <c r="A79" s="190"/>
      <c r="B79" s="267"/>
      <c r="C79" s="501"/>
      <c r="E79" s="510"/>
      <c r="H79" s="511"/>
      <c r="I79" s="144"/>
      <c r="J79" s="144"/>
      <c r="K79" s="511"/>
      <c r="N79" s="511"/>
      <c r="O79" s="144"/>
      <c r="P79" s="144"/>
      <c r="Q79" s="511"/>
      <c r="T79" s="511"/>
      <c r="U79" s="144"/>
      <c r="V79" s="144"/>
      <c r="W79" s="511"/>
      <c r="X79" s="382"/>
      <c r="Y79" s="382"/>
      <c r="Z79" s="510"/>
    </row>
    <row r="80" spans="1:26" s="207" customFormat="1" thickBot="1" x14ac:dyDescent="0.25">
      <c r="A80" s="183" t="s">
        <v>234</v>
      </c>
      <c r="B80" s="184">
        <v>3550</v>
      </c>
      <c r="C80" s="185"/>
      <c r="D80" s="184">
        <v>11</v>
      </c>
      <c r="E80" s="186">
        <v>11</v>
      </c>
      <c r="F80" s="184"/>
      <c r="G80" s="184"/>
      <c r="H80" s="188"/>
      <c r="I80" s="187"/>
      <c r="J80" s="184"/>
      <c r="K80" s="188"/>
      <c r="L80" s="184">
        <v>1</v>
      </c>
      <c r="M80" s="184"/>
      <c r="N80" s="188">
        <v>1</v>
      </c>
      <c r="O80" s="187"/>
      <c r="P80" s="184"/>
      <c r="Q80" s="188"/>
      <c r="R80" s="184">
        <v>1</v>
      </c>
      <c r="S80" s="184">
        <v>2</v>
      </c>
      <c r="T80" s="188">
        <v>3</v>
      </c>
      <c r="U80" s="187">
        <v>1</v>
      </c>
      <c r="V80" s="184">
        <v>1</v>
      </c>
      <c r="W80" s="188">
        <v>2</v>
      </c>
      <c r="X80" s="185">
        <f>U80+R80+O80+L80+I80+F80+C80</f>
        <v>3</v>
      </c>
      <c r="Y80" s="189">
        <f>V80+S80+P80+M80+J80+G80+D80</f>
        <v>14</v>
      </c>
      <c r="Z80" s="186">
        <f>W80+T80+Q80+N80+K80+H80+E80</f>
        <v>17</v>
      </c>
    </row>
    <row r="81" spans="1:26" ht="15.75" thickBot="1" x14ac:dyDescent="0.3">
      <c r="A81" s="190"/>
      <c r="B81" s="146"/>
      <c r="F81" s="161"/>
      <c r="G81" s="161"/>
      <c r="H81" s="161"/>
      <c r="L81" s="161"/>
      <c r="M81" s="161"/>
      <c r="N81" s="161"/>
      <c r="R81" s="161"/>
      <c r="S81" s="161"/>
      <c r="T81" s="161"/>
    </row>
    <row r="82" spans="1:26" ht="15.75" thickBot="1" x14ac:dyDescent="0.3">
      <c r="A82" s="206" t="s">
        <v>235</v>
      </c>
      <c r="B82" s="188"/>
      <c r="C82" s="189">
        <f t="shared" ref="C82:W82" si="11">C63+C78+C65+C80+C67</f>
        <v>127</v>
      </c>
      <c r="D82" s="189">
        <f t="shared" si="11"/>
        <v>226</v>
      </c>
      <c r="E82" s="186">
        <f t="shared" si="11"/>
        <v>353</v>
      </c>
      <c r="F82" s="189">
        <f t="shared" si="11"/>
        <v>6</v>
      </c>
      <c r="G82" s="189">
        <f t="shared" si="11"/>
        <v>8</v>
      </c>
      <c r="H82" s="186">
        <f t="shared" si="11"/>
        <v>14</v>
      </c>
      <c r="I82" s="189">
        <f t="shared" si="11"/>
        <v>3</v>
      </c>
      <c r="J82" s="189">
        <f t="shared" si="11"/>
        <v>1</v>
      </c>
      <c r="K82" s="186">
        <f t="shared" si="11"/>
        <v>4</v>
      </c>
      <c r="L82" s="189">
        <f t="shared" si="11"/>
        <v>17</v>
      </c>
      <c r="M82" s="189">
        <f t="shared" si="11"/>
        <v>25</v>
      </c>
      <c r="N82" s="186">
        <f t="shared" si="11"/>
        <v>42</v>
      </c>
      <c r="O82" s="189">
        <f t="shared" si="11"/>
        <v>8</v>
      </c>
      <c r="P82" s="189">
        <f t="shared" si="11"/>
        <v>8</v>
      </c>
      <c r="Q82" s="186">
        <f t="shared" si="11"/>
        <v>16</v>
      </c>
      <c r="R82" s="189">
        <f t="shared" si="11"/>
        <v>7</v>
      </c>
      <c r="S82" s="189">
        <f t="shared" si="11"/>
        <v>19</v>
      </c>
      <c r="T82" s="186">
        <f t="shared" si="11"/>
        <v>26</v>
      </c>
      <c r="U82" s="189">
        <f t="shared" si="11"/>
        <v>3</v>
      </c>
      <c r="V82" s="189">
        <f t="shared" si="11"/>
        <v>30</v>
      </c>
      <c r="W82" s="186">
        <f t="shared" si="11"/>
        <v>33</v>
      </c>
      <c r="X82" s="189">
        <f>X63+X78+X65+X80+X67</f>
        <v>171</v>
      </c>
      <c r="Y82" s="189">
        <f>Y63+Y78+Y65+Y80+Y67</f>
        <v>317</v>
      </c>
      <c r="Z82" s="186">
        <f>Z63+Z78+Z65+Z80+Z67</f>
        <v>488</v>
      </c>
    </row>
    <row r="83" spans="1:26" ht="15.75" thickBot="1" x14ac:dyDescent="0.3">
      <c r="A83" s="190"/>
      <c r="B83" s="146"/>
      <c r="F83" s="161"/>
      <c r="G83" s="161"/>
      <c r="H83" s="161"/>
      <c r="L83" s="161"/>
      <c r="M83" s="161"/>
      <c r="N83" s="161"/>
      <c r="R83" s="161"/>
      <c r="S83" s="161"/>
      <c r="T83" s="161"/>
    </row>
    <row r="84" spans="1:26" ht="15.75" thickBot="1" x14ac:dyDescent="0.3">
      <c r="A84" s="279" t="s">
        <v>236</v>
      </c>
      <c r="B84" s="355"/>
      <c r="C84" s="513"/>
      <c r="D84" s="437"/>
      <c r="E84" s="514"/>
      <c r="F84" s="437"/>
      <c r="G84" s="437"/>
      <c r="H84" s="437"/>
      <c r="I84" s="436"/>
      <c r="J84" s="437"/>
      <c r="K84" s="438"/>
      <c r="L84" s="437"/>
      <c r="M84" s="437"/>
      <c r="N84" s="437"/>
      <c r="O84" s="436"/>
      <c r="P84" s="437"/>
      <c r="Q84" s="438"/>
      <c r="R84" s="437"/>
      <c r="S84" s="437"/>
      <c r="T84" s="437"/>
      <c r="U84" s="436"/>
      <c r="V84" s="437"/>
      <c r="W84" s="437"/>
      <c r="X84" s="356"/>
      <c r="Y84" s="251"/>
      <c r="Z84" s="252"/>
    </row>
    <row r="85" spans="1:26" x14ac:dyDescent="0.25">
      <c r="A85" s="190" t="s">
        <v>237</v>
      </c>
      <c r="B85" s="146">
        <v>4600</v>
      </c>
      <c r="C85" s="169">
        <v>0</v>
      </c>
      <c r="D85" s="168">
        <v>0</v>
      </c>
      <c r="E85" s="363">
        <f>C85+D85</f>
        <v>0</v>
      </c>
      <c r="F85" s="224">
        <v>0</v>
      </c>
      <c r="G85" s="224">
        <v>0</v>
      </c>
      <c r="H85" s="146">
        <f>F85+G85</f>
        <v>0</v>
      </c>
      <c r="I85" s="205">
        <v>0</v>
      </c>
      <c r="J85" s="203">
        <v>0</v>
      </c>
      <c r="K85" s="202">
        <f>I85+J85</f>
        <v>0</v>
      </c>
      <c r="L85" s="224">
        <v>0</v>
      </c>
      <c r="M85" s="224">
        <v>0</v>
      </c>
      <c r="N85" s="146">
        <f>L85+M85</f>
        <v>0</v>
      </c>
      <c r="O85" s="205">
        <v>0</v>
      </c>
      <c r="P85" s="203">
        <v>0</v>
      </c>
      <c r="Q85" s="202">
        <f>O85+P85</f>
        <v>0</v>
      </c>
      <c r="R85" s="224">
        <v>0</v>
      </c>
      <c r="S85" s="224">
        <v>0</v>
      </c>
      <c r="T85" s="146">
        <f>R85+S85</f>
        <v>0</v>
      </c>
      <c r="U85" s="205">
        <v>0</v>
      </c>
      <c r="V85" s="203">
        <v>0</v>
      </c>
      <c r="W85" s="146">
        <f>U85+V85</f>
        <v>0</v>
      </c>
      <c r="X85" s="181">
        <f>U85+R85+O85+L85+I85+F85+C85</f>
        <v>0</v>
      </c>
      <c r="Y85" s="143">
        <f>V85+S85+P85+M85+J85+G85+D85</f>
        <v>0</v>
      </c>
      <c r="Z85" s="204">
        <f>W85+T85+Q85+N85+K85+H85+E85</f>
        <v>0</v>
      </c>
    </row>
    <row r="86" spans="1:26" s="516" customFormat="1" ht="7.15" customHeight="1" x14ac:dyDescent="0.25">
      <c r="A86" s="286"/>
      <c r="B86" s="287"/>
      <c r="C86" s="311"/>
      <c r="D86" s="312"/>
      <c r="E86" s="515"/>
      <c r="F86" s="312"/>
      <c r="G86" s="312"/>
      <c r="I86" s="314"/>
      <c r="J86" s="312"/>
      <c r="K86" s="517"/>
      <c r="L86" s="312"/>
      <c r="M86" s="312"/>
      <c r="O86" s="314"/>
      <c r="P86" s="312"/>
      <c r="R86" s="314"/>
      <c r="S86" s="312"/>
      <c r="T86" s="517"/>
      <c r="U86" s="314"/>
      <c r="V86" s="312"/>
      <c r="W86" s="517"/>
      <c r="X86" s="311"/>
      <c r="Y86" s="518"/>
      <c r="Z86" s="519"/>
    </row>
    <row r="87" spans="1:26" x14ac:dyDescent="0.25">
      <c r="A87" s="190" t="s">
        <v>238</v>
      </c>
      <c r="B87" s="146">
        <v>4951</v>
      </c>
      <c r="C87" s="181">
        <v>33</v>
      </c>
      <c r="D87" s="203">
        <v>18</v>
      </c>
      <c r="E87" s="204">
        <f t="shared" ref="E87:E92" si="12">C87+D87</f>
        <v>51</v>
      </c>
      <c r="F87" s="203">
        <v>14</v>
      </c>
      <c r="G87" s="203">
        <v>3</v>
      </c>
      <c r="H87" s="146">
        <f t="shared" ref="H87:H92" si="13">F87+G87</f>
        <v>17</v>
      </c>
      <c r="I87" s="205">
        <v>0</v>
      </c>
      <c r="J87" s="203">
        <v>0</v>
      </c>
      <c r="K87" s="202">
        <f t="shared" ref="K87:K92" si="14">I87+J87</f>
        <v>0</v>
      </c>
      <c r="L87" s="203">
        <v>1</v>
      </c>
      <c r="M87" s="203">
        <v>0</v>
      </c>
      <c r="N87" s="146">
        <f t="shared" ref="N87:N92" si="15">L87+M87</f>
        <v>1</v>
      </c>
      <c r="O87" s="205">
        <v>1</v>
      </c>
      <c r="P87" s="203">
        <v>2</v>
      </c>
      <c r="Q87" s="202">
        <f t="shared" ref="Q87:Q92" si="16">O87+P87</f>
        <v>3</v>
      </c>
      <c r="R87" s="203">
        <v>1</v>
      </c>
      <c r="S87" s="203">
        <v>0</v>
      </c>
      <c r="T87" s="146">
        <f t="shared" ref="T87:T92" si="17">R87+S87</f>
        <v>1</v>
      </c>
      <c r="U87" s="205">
        <v>2</v>
      </c>
      <c r="V87" s="203">
        <v>1</v>
      </c>
      <c r="W87" s="146">
        <f t="shared" ref="W87:W92" si="18">U87+V87</f>
        <v>3</v>
      </c>
      <c r="X87" s="181">
        <f t="shared" ref="X87:Z92" si="19">U87+R87+O87+L87+I87+F87+C87</f>
        <v>52</v>
      </c>
      <c r="Y87" s="143">
        <f t="shared" si="19"/>
        <v>24</v>
      </c>
      <c r="Z87" s="204">
        <f t="shared" si="19"/>
        <v>76</v>
      </c>
    </row>
    <row r="88" spans="1:26" x14ac:dyDescent="0.25">
      <c r="A88" s="208" t="s">
        <v>239</v>
      </c>
      <c r="B88" s="146" t="s">
        <v>240</v>
      </c>
      <c r="C88" s="181">
        <v>82</v>
      </c>
      <c r="D88" s="203">
        <v>35</v>
      </c>
      <c r="E88" s="204">
        <v>117</v>
      </c>
      <c r="F88" s="224">
        <v>15</v>
      </c>
      <c r="G88" s="224">
        <v>6</v>
      </c>
      <c r="H88" s="146">
        <v>21</v>
      </c>
      <c r="I88" s="205">
        <v>1</v>
      </c>
      <c r="J88" s="203"/>
      <c r="K88" s="202">
        <v>1</v>
      </c>
      <c r="L88" s="224">
        <v>1</v>
      </c>
      <c r="M88" s="224"/>
      <c r="N88" s="146">
        <v>1</v>
      </c>
      <c r="O88" s="205">
        <v>2</v>
      </c>
      <c r="P88" s="203"/>
      <c r="Q88" s="202">
        <v>2</v>
      </c>
      <c r="R88" s="224"/>
      <c r="S88" s="224">
        <v>1</v>
      </c>
      <c r="T88" s="146">
        <v>1</v>
      </c>
      <c r="U88" s="205">
        <v>8</v>
      </c>
      <c r="V88" s="203"/>
      <c r="W88" s="146">
        <v>8</v>
      </c>
      <c r="X88" s="181">
        <f>U88+R88+O88+L88+I88+F88+C88</f>
        <v>109</v>
      </c>
      <c r="Y88" s="143">
        <f>V88+S88+P88+M88+J88+G88+D88</f>
        <v>42</v>
      </c>
      <c r="Z88" s="204">
        <f>W88+T88+Q88+N88+K88+H88+E88</f>
        <v>151</v>
      </c>
    </row>
    <row r="89" spans="1:26" x14ac:dyDescent="0.25">
      <c r="A89" s="190" t="s">
        <v>241</v>
      </c>
      <c r="B89" s="146">
        <v>4610</v>
      </c>
      <c r="C89" s="181">
        <v>13</v>
      </c>
      <c r="D89" s="203">
        <v>10</v>
      </c>
      <c r="E89" s="204">
        <v>23</v>
      </c>
      <c r="F89" s="224">
        <v>3</v>
      </c>
      <c r="G89" s="224">
        <v>1</v>
      </c>
      <c r="H89" s="146">
        <v>4</v>
      </c>
      <c r="I89" s="205"/>
      <c r="J89" s="203"/>
      <c r="K89" s="202"/>
      <c r="L89" s="224"/>
      <c r="M89" s="224">
        <v>1</v>
      </c>
      <c r="N89" s="146">
        <v>1</v>
      </c>
      <c r="O89" s="205"/>
      <c r="P89" s="203"/>
      <c r="Q89" s="202"/>
      <c r="R89" s="224"/>
      <c r="S89" s="224"/>
      <c r="T89" s="146"/>
      <c r="U89" s="205">
        <v>1</v>
      </c>
      <c r="V89" s="203">
        <v>2</v>
      </c>
      <c r="W89" s="146">
        <v>3</v>
      </c>
      <c r="X89" s="181">
        <f t="shared" si="19"/>
        <v>17</v>
      </c>
      <c r="Y89" s="143">
        <f t="shared" si="19"/>
        <v>14</v>
      </c>
      <c r="Z89" s="204">
        <f t="shared" si="19"/>
        <v>31</v>
      </c>
    </row>
    <row r="90" spans="1:26" x14ac:dyDescent="0.25">
      <c r="A90" s="190" t="s">
        <v>242</v>
      </c>
      <c r="B90" s="146">
        <v>4660</v>
      </c>
      <c r="C90" s="181">
        <v>0</v>
      </c>
      <c r="D90" s="203">
        <v>0</v>
      </c>
      <c r="E90" s="204">
        <f>C90+D90</f>
        <v>0</v>
      </c>
      <c r="F90" s="224">
        <v>0</v>
      </c>
      <c r="G90" s="224">
        <v>0</v>
      </c>
      <c r="H90" s="146">
        <f t="shared" si="13"/>
        <v>0</v>
      </c>
      <c r="I90" s="205">
        <v>0</v>
      </c>
      <c r="J90" s="203">
        <v>0</v>
      </c>
      <c r="K90" s="202">
        <f>I90+J90</f>
        <v>0</v>
      </c>
      <c r="L90" s="224">
        <v>0</v>
      </c>
      <c r="M90" s="224">
        <v>0</v>
      </c>
      <c r="N90" s="146">
        <f>L90+M90</f>
        <v>0</v>
      </c>
      <c r="O90" s="205">
        <v>0</v>
      </c>
      <c r="P90" s="203">
        <v>0</v>
      </c>
      <c r="Q90" s="202">
        <f>O90+P90</f>
        <v>0</v>
      </c>
      <c r="R90" s="224">
        <v>0</v>
      </c>
      <c r="S90" s="224">
        <v>0</v>
      </c>
      <c r="T90" s="146">
        <f>R90+S90</f>
        <v>0</v>
      </c>
      <c r="U90" s="205">
        <v>0</v>
      </c>
      <c r="V90" s="203">
        <v>0</v>
      </c>
      <c r="W90" s="146">
        <f>U90+V90</f>
        <v>0</v>
      </c>
      <c r="X90" s="181">
        <f>U90+R90+O90+L90+I90+F90+C90</f>
        <v>0</v>
      </c>
      <c r="Y90" s="143">
        <f>V90+S90+P90+M90+J90+G90+D90</f>
        <v>0</v>
      </c>
      <c r="Z90" s="204">
        <f>W90+T90+Q90+N90+K90+H90+E90</f>
        <v>0</v>
      </c>
    </row>
    <row r="91" spans="1:26" x14ac:dyDescent="0.25">
      <c r="A91" s="190" t="s">
        <v>243</v>
      </c>
      <c r="B91" s="146">
        <v>4670</v>
      </c>
      <c r="C91" s="181">
        <v>3</v>
      </c>
      <c r="D91" s="203"/>
      <c r="E91" s="204">
        <v>3</v>
      </c>
      <c r="F91" s="224">
        <v>1</v>
      </c>
      <c r="G91" s="224"/>
      <c r="H91" s="146">
        <v>1</v>
      </c>
      <c r="I91" s="205"/>
      <c r="J91" s="203"/>
      <c r="K91" s="202"/>
      <c r="L91" s="224"/>
      <c r="M91" s="224"/>
      <c r="N91" s="146"/>
      <c r="O91" s="205"/>
      <c r="P91" s="203"/>
      <c r="Q91" s="202"/>
      <c r="R91" s="224"/>
      <c r="S91" s="224"/>
      <c r="T91" s="146"/>
      <c r="U91" s="205"/>
      <c r="V91" s="203"/>
      <c r="W91" s="146"/>
      <c r="X91" s="181">
        <f t="shared" si="19"/>
        <v>4</v>
      </c>
      <c r="Y91" s="143">
        <f t="shared" si="19"/>
        <v>0</v>
      </c>
      <c r="Z91" s="204">
        <f t="shared" si="19"/>
        <v>4</v>
      </c>
    </row>
    <row r="92" spans="1:26" ht="15.75" thickBot="1" x14ac:dyDescent="0.3">
      <c r="A92" s="190" t="s">
        <v>244</v>
      </c>
      <c r="B92" s="146">
        <v>4690</v>
      </c>
      <c r="C92" s="181">
        <v>0</v>
      </c>
      <c r="D92" s="203">
        <v>0</v>
      </c>
      <c r="E92" s="204">
        <f t="shared" si="12"/>
        <v>0</v>
      </c>
      <c r="F92" s="224">
        <v>0</v>
      </c>
      <c r="G92" s="224">
        <v>0</v>
      </c>
      <c r="H92" s="146">
        <f t="shared" si="13"/>
        <v>0</v>
      </c>
      <c r="I92" s="205">
        <v>0</v>
      </c>
      <c r="J92" s="203">
        <v>0</v>
      </c>
      <c r="K92" s="202">
        <f t="shared" si="14"/>
        <v>0</v>
      </c>
      <c r="L92" s="224">
        <v>0</v>
      </c>
      <c r="M92" s="224">
        <v>0</v>
      </c>
      <c r="N92" s="146">
        <f t="shared" si="15"/>
        <v>0</v>
      </c>
      <c r="O92" s="205">
        <v>0</v>
      </c>
      <c r="P92" s="203">
        <v>0</v>
      </c>
      <c r="Q92" s="202">
        <f t="shared" si="16"/>
        <v>0</v>
      </c>
      <c r="R92" s="224">
        <v>0</v>
      </c>
      <c r="S92" s="224">
        <v>0</v>
      </c>
      <c r="T92" s="146">
        <f t="shared" si="17"/>
        <v>0</v>
      </c>
      <c r="U92" s="205">
        <v>0</v>
      </c>
      <c r="V92" s="203">
        <v>0</v>
      </c>
      <c r="W92" s="146">
        <f t="shared" si="18"/>
        <v>0</v>
      </c>
      <c r="X92" s="181">
        <f t="shared" si="19"/>
        <v>0</v>
      </c>
      <c r="Y92" s="143">
        <f>V92+S92+P92+M92+J92+G92+D92</f>
        <v>0</v>
      </c>
      <c r="Z92" s="204">
        <f t="shared" si="19"/>
        <v>0</v>
      </c>
    </row>
    <row r="93" spans="1:26" ht="15.75" thickBot="1" x14ac:dyDescent="0.3">
      <c r="A93" s="183" t="s">
        <v>245</v>
      </c>
      <c r="B93" s="184"/>
      <c r="C93" s="185">
        <f>SUM(C87:C92)</f>
        <v>131</v>
      </c>
      <c r="D93" s="184">
        <f>SUM(D87:D92)</f>
        <v>63</v>
      </c>
      <c r="E93" s="186">
        <f>SUM(E87:E92)</f>
        <v>194</v>
      </c>
      <c r="F93" s="187">
        <f t="shared" ref="F93:W93" si="20">SUM(F87:F92)</f>
        <v>33</v>
      </c>
      <c r="G93" s="184">
        <f t="shared" si="20"/>
        <v>10</v>
      </c>
      <c r="H93" s="188">
        <f t="shared" si="20"/>
        <v>43</v>
      </c>
      <c r="I93" s="187">
        <f t="shared" si="20"/>
        <v>1</v>
      </c>
      <c r="J93" s="184">
        <f t="shared" si="20"/>
        <v>0</v>
      </c>
      <c r="K93" s="188">
        <f t="shared" si="20"/>
        <v>1</v>
      </c>
      <c r="L93" s="187">
        <f t="shared" si="20"/>
        <v>2</v>
      </c>
      <c r="M93" s="184">
        <f t="shared" si="20"/>
        <v>1</v>
      </c>
      <c r="N93" s="188">
        <f t="shared" si="20"/>
        <v>3</v>
      </c>
      <c r="O93" s="187">
        <f t="shared" si="20"/>
        <v>3</v>
      </c>
      <c r="P93" s="184">
        <f t="shared" si="20"/>
        <v>2</v>
      </c>
      <c r="Q93" s="188">
        <f t="shared" si="20"/>
        <v>5</v>
      </c>
      <c r="R93" s="187">
        <f t="shared" si="20"/>
        <v>1</v>
      </c>
      <c r="S93" s="184">
        <f t="shared" si="20"/>
        <v>1</v>
      </c>
      <c r="T93" s="188">
        <f t="shared" si="20"/>
        <v>2</v>
      </c>
      <c r="U93" s="187">
        <f t="shared" si="20"/>
        <v>11</v>
      </c>
      <c r="V93" s="184">
        <f t="shared" si="20"/>
        <v>3</v>
      </c>
      <c r="W93" s="188">
        <f t="shared" si="20"/>
        <v>14</v>
      </c>
      <c r="X93" s="189">
        <f>U93+R93+O93+L93+I93+F93+C93</f>
        <v>182</v>
      </c>
      <c r="Y93" s="189">
        <f>V93+S93+P93+M93+J93+G93+D93</f>
        <v>80</v>
      </c>
      <c r="Z93" s="186">
        <f>SUM(Z87:Z92)</f>
        <v>262</v>
      </c>
    </row>
    <row r="94" spans="1:26" s="302" customFormat="1" x14ac:dyDescent="0.25">
      <c r="A94" s="298"/>
      <c r="B94" s="287"/>
      <c r="C94" s="520"/>
      <c r="D94" s="516"/>
      <c r="E94" s="515"/>
      <c r="F94" s="516"/>
      <c r="G94" s="516"/>
      <c r="H94" s="516"/>
      <c r="I94" s="521"/>
      <c r="J94" s="516"/>
      <c r="K94" s="517"/>
      <c r="L94" s="516"/>
      <c r="M94" s="516"/>
      <c r="N94" s="516"/>
      <c r="O94" s="521"/>
      <c r="P94" s="516"/>
      <c r="Q94" s="517"/>
      <c r="R94" s="516"/>
      <c r="S94" s="516"/>
      <c r="T94" s="516"/>
      <c r="U94" s="521"/>
      <c r="V94" s="516"/>
      <c r="W94" s="516"/>
      <c r="X94" s="311"/>
      <c r="Y94" s="518"/>
      <c r="Z94" s="519"/>
    </row>
    <row r="95" spans="1:26" x14ac:dyDescent="0.25">
      <c r="A95" s="190" t="s">
        <v>246</v>
      </c>
      <c r="B95" s="146">
        <v>4120</v>
      </c>
      <c r="C95" s="181">
        <v>64</v>
      </c>
      <c r="D95" s="203">
        <v>8</v>
      </c>
      <c r="E95" s="204">
        <v>72</v>
      </c>
      <c r="F95" s="224"/>
      <c r="G95" s="224"/>
      <c r="H95" s="146"/>
      <c r="I95" s="205"/>
      <c r="J95" s="203"/>
      <c r="K95" s="202"/>
      <c r="L95" s="224">
        <v>3</v>
      </c>
      <c r="M95" s="224">
        <v>1</v>
      </c>
      <c r="N95" s="146">
        <v>4</v>
      </c>
      <c r="O95" s="205">
        <v>4</v>
      </c>
      <c r="P95" s="203"/>
      <c r="Q95" s="202">
        <v>4</v>
      </c>
      <c r="R95" s="224"/>
      <c r="S95" s="224"/>
      <c r="T95" s="146"/>
      <c r="U95" s="205">
        <v>2</v>
      </c>
      <c r="V95" s="203">
        <v>1</v>
      </c>
      <c r="W95" s="146">
        <v>3</v>
      </c>
      <c r="X95" s="181">
        <f t="shared" ref="X95:Z99" si="21">U95+R95+O95+L95+I95+F95+C95</f>
        <v>73</v>
      </c>
      <c r="Y95" s="143">
        <f t="shared" si="21"/>
        <v>10</v>
      </c>
      <c r="Z95" s="204">
        <f t="shared" si="21"/>
        <v>83</v>
      </c>
    </row>
    <row r="96" spans="1:26" x14ac:dyDescent="0.25">
      <c r="A96" s="208" t="s">
        <v>247</v>
      </c>
      <c r="B96" s="146">
        <v>4615</v>
      </c>
      <c r="C96" s="181">
        <v>14</v>
      </c>
      <c r="D96" s="203">
        <v>6</v>
      </c>
      <c r="E96" s="204">
        <v>20</v>
      </c>
      <c r="F96" s="224">
        <v>1</v>
      </c>
      <c r="G96" s="224">
        <v>1</v>
      </c>
      <c r="H96" s="146">
        <v>2</v>
      </c>
      <c r="I96" s="205">
        <v>1</v>
      </c>
      <c r="J96" s="203"/>
      <c r="K96" s="202">
        <v>1</v>
      </c>
      <c r="L96" s="224"/>
      <c r="M96" s="224"/>
      <c r="N96" s="146"/>
      <c r="O96" s="205"/>
      <c r="P96" s="203"/>
      <c r="Q96" s="202"/>
      <c r="R96" s="224"/>
      <c r="S96" s="224"/>
      <c r="T96" s="146"/>
      <c r="U96" s="205"/>
      <c r="V96" s="203">
        <v>1</v>
      </c>
      <c r="W96" s="146">
        <v>1</v>
      </c>
      <c r="X96" s="181">
        <f>U96+R96+O96+L96+I96+F96+C96</f>
        <v>16</v>
      </c>
      <c r="Y96" s="143">
        <f>V96+S96+P96+M96+J96+G96+D96</f>
        <v>8</v>
      </c>
      <c r="Z96" s="204">
        <f>W96+T96+Q96+N96+K96+H96+E96</f>
        <v>24</v>
      </c>
    </row>
    <row r="97" spans="1:26" x14ac:dyDescent="0.25">
      <c r="A97" s="190" t="s">
        <v>248</v>
      </c>
      <c r="B97" s="146">
        <v>4620</v>
      </c>
      <c r="C97" s="181">
        <v>50</v>
      </c>
      <c r="D97" s="203">
        <v>12</v>
      </c>
      <c r="E97" s="204">
        <v>62</v>
      </c>
      <c r="F97" s="224">
        <v>2</v>
      </c>
      <c r="G97" s="224"/>
      <c r="H97" s="146">
        <v>2</v>
      </c>
      <c r="I97" s="205"/>
      <c r="J97" s="203"/>
      <c r="K97" s="202"/>
      <c r="L97" s="224">
        <v>1</v>
      </c>
      <c r="M97" s="224">
        <v>1</v>
      </c>
      <c r="N97" s="146">
        <v>2</v>
      </c>
      <c r="O97" s="205">
        <v>1</v>
      </c>
      <c r="P97" s="203"/>
      <c r="Q97" s="202">
        <v>1</v>
      </c>
      <c r="R97" s="224">
        <v>1</v>
      </c>
      <c r="S97" s="224"/>
      <c r="T97" s="146">
        <v>1</v>
      </c>
      <c r="U97" s="205">
        <v>1</v>
      </c>
      <c r="V97" s="203">
        <v>1</v>
      </c>
      <c r="W97" s="146">
        <v>2</v>
      </c>
      <c r="X97" s="181">
        <f t="shared" si="21"/>
        <v>56</v>
      </c>
      <c r="Y97" s="143">
        <f t="shared" si="21"/>
        <v>14</v>
      </c>
      <c r="Z97" s="204">
        <f t="shared" si="21"/>
        <v>70</v>
      </c>
    </row>
    <row r="98" spans="1:26" s="302" customFormat="1" ht="15.75" thickBot="1" x14ac:dyDescent="0.3">
      <c r="A98" s="190" t="s">
        <v>249</v>
      </c>
      <c r="B98" s="146">
        <v>4220</v>
      </c>
      <c r="C98" s="181">
        <v>39</v>
      </c>
      <c r="D98" s="203">
        <v>16</v>
      </c>
      <c r="E98" s="204">
        <v>55</v>
      </c>
      <c r="F98" s="224">
        <v>1</v>
      </c>
      <c r="G98" s="224"/>
      <c r="H98" s="146">
        <v>1</v>
      </c>
      <c r="I98" s="205"/>
      <c r="J98" s="203"/>
      <c r="K98" s="202"/>
      <c r="L98" s="224">
        <v>1</v>
      </c>
      <c r="M98" s="224"/>
      <c r="N98" s="146">
        <v>1</v>
      </c>
      <c r="O98" s="205">
        <v>1</v>
      </c>
      <c r="P98" s="203"/>
      <c r="Q98" s="202">
        <v>1</v>
      </c>
      <c r="R98" s="224"/>
      <c r="S98" s="224"/>
      <c r="T98" s="146"/>
      <c r="U98" s="205">
        <v>3</v>
      </c>
      <c r="V98" s="203"/>
      <c r="W98" s="146">
        <v>3</v>
      </c>
      <c r="X98" s="181">
        <f t="shared" si="21"/>
        <v>45</v>
      </c>
      <c r="Y98" s="143">
        <f t="shared" si="21"/>
        <v>16</v>
      </c>
      <c r="Z98" s="204">
        <f t="shared" si="21"/>
        <v>61</v>
      </c>
    </row>
    <row r="99" spans="1:26" s="302" customFormat="1" ht="15.75" thickBot="1" x14ac:dyDescent="0.3">
      <c r="A99" s="253" t="s">
        <v>251</v>
      </c>
      <c r="B99" s="303"/>
      <c r="C99" s="304">
        <f t="shared" ref="C99:W99" si="22">SUM(C95:C98)</f>
        <v>167</v>
      </c>
      <c r="D99" s="303">
        <f t="shared" si="22"/>
        <v>42</v>
      </c>
      <c r="E99" s="305">
        <f t="shared" si="22"/>
        <v>209</v>
      </c>
      <c r="F99" s="303">
        <f t="shared" si="22"/>
        <v>4</v>
      </c>
      <c r="G99" s="303">
        <f t="shared" si="22"/>
        <v>1</v>
      </c>
      <c r="H99" s="303">
        <f t="shared" si="22"/>
        <v>5</v>
      </c>
      <c r="I99" s="306">
        <f t="shared" si="22"/>
        <v>1</v>
      </c>
      <c r="J99" s="303">
        <f t="shared" si="22"/>
        <v>0</v>
      </c>
      <c r="K99" s="307">
        <f t="shared" si="22"/>
        <v>1</v>
      </c>
      <c r="L99" s="303">
        <f t="shared" si="22"/>
        <v>5</v>
      </c>
      <c r="M99" s="303">
        <f t="shared" si="22"/>
        <v>2</v>
      </c>
      <c r="N99" s="303">
        <f t="shared" si="22"/>
        <v>7</v>
      </c>
      <c r="O99" s="306">
        <f t="shared" si="22"/>
        <v>6</v>
      </c>
      <c r="P99" s="303">
        <f t="shared" si="22"/>
        <v>0</v>
      </c>
      <c r="Q99" s="307">
        <f t="shared" si="22"/>
        <v>6</v>
      </c>
      <c r="R99" s="303">
        <f t="shared" si="22"/>
        <v>1</v>
      </c>
      <c r="S99" s="303">
        <f t="shared" si="22"/>
        <v>0</v>
      </c>
      <c r="T99" s="303">
        <f t="shared" si="22"/>
        <v>1</v>
      </c>
      <c r="U99" s="306">
        <f t="shared" si="22"/>
        <v>6</v>
      </c>
      <c r="V99" s="303">
        <f t="shared" si="22"/>
        <v>3</v>
      </c>
      <c r="W99" s="303">
        <f t="shared" si="22"/>
        <v>9</v>
      </c>
      <c r="X99" s="185">
        <f>U99+R99+O99+L99+I99+F99+C99</f>
        <v>190</v>
      </c>
      <c r="Y99" s="189">
        <f t="shared" si="21"/>
        <v>48</v>
      </c>
      <c r="Z99" s="186">
        <f>SUM(Z95:Z98)</f>
        <v>238</v>
      </c>
    </row>
    <row r="100" spans="1:26" s="302" customFormat="1" x14ac:dyDescent="0.25">
      <c r="A100" s="298"/>
      <c r="B100" s="287"/>
      <c r="C100" s="520"/>
      <c r="D100" s="516"/>
      <c r="E100" s="515"/>
      <c r="F100" s="516"/>
      <c r="G100" s="516"/>
      <c r="H100" s="516"/>
      <c r="I100" s="521"/>
      <c r="J100" s="516"/>
      <c r="K100" s="517"/>
      <c r="L100" s="516"/>
      <c r="M100" s="516"/>
      <c r="N100" s="516"/>
      <c r="O100" s="521"/>
      <c r="P100" s="516"/>
      <c r="Q100" s="517"/>
      <c r="R100" s="516"/>
      <c r="S100" s="516"/>
      <c r="T100" s="516"/>
      <c r="U100" s="521"/>
      <c r="V100" s="516"/>
      <c r="W100" s="516"/>
      <c r="X100" s="311"/>
      <c r="Y100" s="518"/>
      <c r="Z100" s="519"/>
    </row>
    <row r="101" spans="1:26" s="302" customFormat="1" x14ac:dyDescent="0.25">
      <c r="A101" s="310" t="s">
        <v>252</v>
      </c>
      <c r="B101" s="287">
        <v>4950</v>
      </c>
      <c r="C101" s="311">
        <v>14</v>
      </c>
      <c r="D101" s="312">
        <v>7</v>
      </c>
      <c r="E101" s="313">
        <v>21</v>
      </c>
      <c r="F101" s="312">
        <v>4</v>
      </c>
      <c r="G101" s="312">
        <v>1</v>
      </c>
      <c r="H101" s="287">
        <v>5</v>
      </c>
      <c r="I101" s="314"/>
      <c r="J101" s="312"/>
      <c r="K101" s="315"/>
      <c r="L101" s="312">
        <v>1</v>
      </c>
      <c r="M101" s="312"/>
      <c r="N101" s="287">
        <v>1</v>
      </c>
      <c r="O101" s="314"/>
      <c r="P101" s="312"/>
      <c r="Q101" s="315"/>
      <c r="R101" s="312">
        <v>2</v>
      </c>
      <c r="S101" s="312">
        <v>1</v>
      </c>
      <c r="T101" s="287">
        <v>3</v>
      </c>
      <c r="U101" s="314"/>
      <c r="V101" s="312"/>
      <c r="W101" s="287"/>
      <c r="X101" s="181">
        <f>U101+R101+O101+L101+I101+F101+C101</f>
        <v>21</v>
      </c>
      <c r="Y101" s="143">
        <f t="shared" ref="X101:Z103" si="23">V101+S101+P101+M101+J101+G101+D101</f>
        <v>9</v>
      </c>
      <c r="Z101" s="204">
        <f t="shared" si="23"/>
        <v>30</v>
      </c>
    </row>
    <row r="102" spans="1:26" x14ac:dyDescent="0.25">
      <c r="A102" s="190" t="s">
        <v>253</v>
      </c>
      <c r="B102" s="146">
        <v>4400</v>
      </c>
      <c r="C102" s="181">
        <v>224</v>
      </c>
      <c r="D102" s="203">
        <v>38</v>
      </c>
      <c r="E102" s="313">
        <v>262</v>
      </c>
      <c r="F102" s="224">
        <v>28</v>
      </c>
      <c r="G102" s="224">
        <v>4</v>
      </c>
      <c r="H102" s="287">
        <v>32</v>
      </c>
      <c r="I102" s="205">
        <v>4</v>
      </c>
      <c r="J102" s="203"/>
      <c r="K102" s="315">
        <v>4</v>
      </c>
      <c r="L102" s="224">
        <v>6</v>
      </c>
      <c r="M102" s="224">
        <v>1</v>
      </c>
      <c r="N102" s="287">
        <v>7</v>
      </c>
      <c r="O102" s="205">
        <v>7</v>
      </c>
      <c r="P102" s="203">
        <v>1</v>
      </c>
      <c r="Q102" s="315">
        <v>8</v>
      </c>
      <c r="R102" s="224"/>
      <c r="S102" s="224"/>
      <c r="T102" s="287"/>
      <c r="U102" s="205">
        <v>19</v>
      </c>
      <c r="V102" s="203">
        <v>4</v>
      </c>
      <c r="W102" s="287">
        <v>23</v>
      </c>
      <c r="X102" s="181">
        <f t="shared" si="23"/>
        <v>288</v>
      </c>
      <c r="Y102" s="143">
        <f t="shared" si="23"/>
        <v>48</v>
      </c>
      <c r="Z102" s="204">
        <f t="shared" si="23"/>
        <v>336</v>
      </c>
    </row>
    <row r="103" spans="1:26" ht="15.75" thickBot="1" x14ac:dyDescent="0.3">
      <c r="A103" s="190" t="s">
        <v>254</v>
      </c>
      <c r="B103" s="146">
        <v>4490</v>
      </c>
      <c r="C103" s="181">
        <v>0</v>
      </c>
      <c r="D103" s="203">
        <v>0</v>
      </c>
      <c r="E103" s="313">
        <f>C103+D103</f>
        <v>0</v>
      </c>
      <c r="F103" s="224">
        <v>0</v>
      </c>
      <c r="G103" s="224">
        <v>0</v>
      </c>
      <c r="H103" s="287">
        <f>F103+G103</f>
        <v>0</v>
      </c>
      <c r="I103" s="205">
        <v>0</v>
      </c>
      <c r="J103" s="203">
        <v>0</v>
      </c>
      <c r="K103" s="315">
        <f>I103+J103</f>
        <v>0</v>
      </c>
      <c r="L103" s="224">
        <v>0</v>
      </c>
      <c r="M103" s="224">
        <v>0</v>
      </c>
      <c r="N103" s="287">
        <f>L103+M103</f>
        <v>0</v>
      </c>
      <c r="O103" s="205">
        <v>0</v>
      </c>
      <c r="P103" s="203">
        <v>0</v>
      </c>
      <c r="Q103" s="315">
        <f>O103+P103</f>
        <v>0</v>
      </c>
      <c r="R103" s="224">
        <v>0</v>
      </c>
      <c r="S103" s="224">
        <v>0</v>
      </c>
      <c r="T103" s="287">
        <f>R103+S103</f>
        <v>0</v>
      </c>
      <c r="U103" s="205">
        <v>0</v>
      </c>
      <c r="V103" s="203">
        <v>0</v>
      </c>
      <c r="W103" s="287">
        <f>U103+V103</f>
        <v>0</v>
      </c>
      <c r="X103" s="181">
        <f>U103+R103+O103+L103+I103+F103+C103</f>
        <v>0</v>
      </c>
      <c r="Y103" s="143">
        <f>V103+S103+P103+M103+J103+G103+D103</f>
        <v>0</v>
      </c>
      <c r="Z103" s="204">
        <f t="shared" si="23"/>
        <v>0</v>
      </c>
    </row>
    <row r="104" spans="1:26" ht="15.75" thickBot="1" x14ac:dyDescent="0.3">
      <c r="A104" s="183" t="s">
        <v>255</v>
      </c>
      <c r="B104" s="184"/>
      <c r="C104" s="185">
        <f t="shared" ref="C104:Z104" si="24">SUM(C101:C103)</f>
        <v>238</v>
      </c>
      <c r="D104" s="184">
        <f t="shared" si="24"/>
        <v>45</v>
      </c>
      <c r="E104" s="186">
        <f t="shared" si="24"/>
        <v>283</v>
      </c>
      <c r="F104" s="187">
        <f t="shared" si="24"/>
        <v>32</v>
      </c>
      <c r="G104" s="184">
        <f t="shared" si="24"/>
        <v>5</v>
      </c>
      <c r="H104" s="188">
        <f t="shared" si="24"/>
        <v>37</v>
      </c>
      <c r="I104" s="187">
        <f t="shared" si="24"/>
        <v>4</v>
      </c>
      <c r="J104" s="184">
        <f t="shared" si="24"/>
        <v>0</v>
      </c>
      <c r="K104" s="188">
        <f t="shared" si="24"/>
        <v>4</v>
      </c>
      <c r="L104" s="187">
        <f t="shared" si="24"/>
        <v>7</v>
      </c>
      <c r="M104" s="184">
        <f t="shared" si="24"/>
        <v>1</v>
      </c>
      <c r="N104" s="188">
        <f t="shared" si="24"/>
        <v>8</v>
      </c>
      <c r="O104" s="187">
        <f t="shared" si="24"/>
        <v>7</v>
      </c>
      <c r="P104" s="184">
        <f t="shared" si="24"/>
        <v>1</v>
      </c>
      <c r="Q104" s="188">
        <f t="shared" si="24"/>
        <v>8</v>
      </c>
      <c r="R104" s="187">
        <f t="shared" si="24"/>
        <v>2</v>
      </c>
      <c r="S104" s="184">
        <f t="shared" si="24"/>
        <v>1</v>
      </c>
      <c r="T104" s="188">
        <f t="shared" si="24"/>
        <v>3</v>
      </c>
      <c r="U104" s="187">
        <f t="shared" si="24"/>
        <v>19</v>
      </c>
      <c r="V104" s="184">
        <f t="shared" si="24"/>
        <v>4</v>
      </c>
      <c r="W104" s="188">
        <f t="shared" si="24"/>
        <v>23</v>
      </c>
      <c r="X104" s="185">
        <f t="shared" si="24"/>
        <v>309</v>
      </c>
      <c r="Y104" s="189">
        <f t="shared" si="24"/>
        <v>57</v>
      </c>
      <c r="Z104" s="186">
        <f t="shared" si="24"/>
        <v>366</v>
      </c>
    </row>
    <row r="105" spans="1:26" x14ac:dyDescent="0.25">
      <c r="A105" s="190"/>
      <c r="B105" s="146"/>
      <c r="C105" s="181"/>
      <c r="D105" s="203"/>
      <c r="E105" s="182"/>
      <c r="F105" s="224"/>
      <c r="G105" s="224"/>
      <c r="H105" s="224"/>
      <c r="I105" s="205"/>
      <c r="J105" s="203"/>
      <c r="K105" s="266"/>
      <c r="L105" s="224"/>
      <c r="M105" s="224"/>
      <c r="N105" s="224"/>
      <c r="O105" s="205"/>
      <c r="P105" s="203"/>
      <c r="Q105" s="266"/>
      <c r="R105" s="224"/>
      <c r="S105" s="224"/>
      <c r="T105" s="224"/>
      <c r="U105" s="205"/>
      <c r="V105" s="203"/>
      <c r="W105" s="203"/>
    </row>
    <row r="106" spans="1:26" x14ac:dyDescent="0.25">
      <c r="A106" s="190" t="s">
        <v>256</v>
      </c>
      <c r="B106" s="146">
        <v>4952</v>
      </c>
      <c r="C106" s="181">
        <v>17</v>
      </c>
      <c r="D106" s="203">
        <v>2</v>
      </c>
      <c r="E106" s="204">
        <v>19</v>
      </c>
      <c r="F106" s="224">
        <v>6</v>
      </c>
      <c r="G106" s="224"/>
      <c r="H106" s="488">
        <v>6</v>
      </c>
      <c r="I106" s="205"/>
      <c r="J106" s="203"/>
      <c r="K106" s="202"/>
      <c r="L106" s="224"/>
      <c r="M106" s="224"/>
      <c r="N106" s="488"/>
      <c r="O106" s="205"/>
      <c r="P106" s="203"/>
      <c r="Q106" s="202"/>
      <c r="R106" s="224"/>
      <c r="S106" s="224"/>
      <c r="T106" s="488"/>
      <c r="U106" s="205"/>
      <c r="V106" s="203"/>
      <c r="W106" s="146"/>
      <c r="X106" s="181">
        <f t="shared" ref="X106:Z114" si="25">U106+R106+O106+L106+I106+F106+C106</f>
        <v>23</v>
      </c>
      <c r="Y106" s="143">
        <f t="shared" si="25"/>
        <v>2</v>
      </c>
      <c r="Z106" s="204">
        <f t="shared" si="25"/>
        <v>25</v>
      </c>
    </row>
    <row r="107" spans="1:26" x14ac:dyDescent="0.25">
      <c r="A107" s="190" t="s">
        <v>257</v>
      </c>
      <c r="B107" s="146">
        <v>4700</v>
      </c>
      <c r="C107" s="181">
        <v>100</v>
      </c>
      <c r="D107" s="203"/>
      <c r="E107" s="204">
        <v>100</v>
      </c>
      <c r="F107" s="224">
        <v>12</v>
      </c>
      <c r="G107" s="224">
        <v>1</v>
      </c>
      <c r="H107" s="488">
        <v>13</v>
      </c>
      <c r="I107" s="205">
        <v>1</v>
      </c>
      <c r="J107" s="203"/>
      <c r="K107" s="202">
        <v>1</v>
      </c>
      <c r="L107" s="224"/>
      <c r="M107" s="224"/>
      <c r="N107" s="488"/>
      <c r="O107" s="205">
        <v>2</v>
      </c>
      <c r="P107" s="203"/>
      <c r="Q107" s="202">
        <v>2</v>
      </c>
      <c r="R107" s="224">
        <v>1</v>
      </c>
      <c r="S107" s="224"/>
      <c r="T107" s="488">
        <v>1</v>
      </c>
      <c r="U107" s="205">
        <v>9</v>
      </c>
      <c r="V107" s="203"/>
      <c r="W107" s="146">
        <v>9</v>
      </c>
      <c r="X107" s="181">
        <f t="shared" si="25"/>
        <v>125</v>
      </c>
      <c r="Y107" s="143">
        <f t="shared" si="25"/>
        <v>1</v>
      </c>
      <c r="Z107" s="204">
        <f t="shared" si="25"/>
        <v>126</v>
      </c>
    </row>
    <row r="108" spans="1:26" x14ac:dyDescent="0.25">
      <c r="A108" s="190" t="s">
        <v>258</v>
      </c>
      <c r="B108" s="146">
        <v>4790</v>
      </c>
      <c r="C108" s="181">
        <v>0</v>
      </c>
      <c r="D108" s="203">
        <v>0</v>
      </c>
      <c r="E108" s="204">
        <f t="shared" ref="E108:E113" si="26">C108+D108</f>
        <v>0</v>
      </c>
      <c r="F108" s="224">
        <v>0</v>
      </c>
      <c r="G108" s="224">
        <v>0</v>
      </c>
      <c r="H108" s="488">
        <f t="shared" ref="H108:H113" si="27">F108+G108</f>
        <v>0</v>
      </c>
      <c r="I108" s="205">
        <v>0</v>
      </c>
      <c r="J108" s="203">
        <v>0</v>
      </c>
      <c r="K108" s="202">
        <f t="shared" ref="K108:K113" si="28">I108+J108</f>
        <v>0</v>
      </c>
      <c r="L108" s="224">
        <v>0</v>
      </c>
      <c r="M108" s="224">
        <v>0</v>
      </c>
      <c r="N108" s="488">
        <f t="shared" ref="N108:N113" si="29">L108+M108</f>
        <v>0</v>
      </c>
      <c r="O108" s="205">
        <v>0</v>
      </c>
      <c r="P108" s="203">
        <v>0</v>
      </c>
      <c r="Q108" s="202">
        <f t="shared" ref="Q108:Q113" si="30">O108+P108</f>
        <v>0</v>
      </c>
      <c r="R108" s="224">
        <v>0</v>
      </c>
      <c r="S108" s="224">
        <v>0</v>
      </c>
      <c r="T108" s="488">
        <f t="shared" ref="T108:T113" si="31">R108+S108</f>
        <v>0</v>
      </c>
      <c r="U108" s="205">
        <v>0</v>
      </c>
      <c r="V108" s="203">
        <v>0</v>
      </c>
      <c r="W108" s="146">
        <f t="shared" ref="W108:W113" si="32">U108+V108</f>
        <v>0</v>
      </c>
      <c r="X108" s="181">
        <f t="shared" si="25"/>
        <v>0</v>
      </c>
      <c r="Y108" s="143">
        <f t="shared" si="25"/>
        <v>0</v>
      </c>
      <c r="Z108" s="204">
        <f t="shared" si="25"/>
        <v>0</v>
      </c>
    </row>
    <row r="109" spans="1:26" x14ac:dyDescent="0.25">
      <c r="A109" s="190" t="s">
        <v>259</v>
      </c>
      <c r="B109" s="146">
        <v>4795</v>
      </c>
      <c r="C109" s="181">
        <v>11</v>
      </c>
      <c r="D109" s="203"/>
      <c r="E109" s="204">
        <v>11</v>
      </c>
      <c r="F109" s="224"/>
      <c r="G109" s="224"/>
      <c r="H109" s="488"/>
      <c r="I109" s="205"/>
      <c r="J109" s="203"/>
      <c r="K109" s="202"/>
      <c r="L109" s="224"/>
      <c r="M109" s="224"/>
      <c r="N109" s="488"/>
      <c r="O109" s="205"/>
      <c r="P109" s="203"/>
      <c r="Q109" s="202"/>
      <c r="R109" s="224"/>
      <c r="S109" s="224"/>
      <c r="T109" s="488"/>
      <c r="U109" s="205"/>
      <c r="V109" s="203"/>
      <c r="W109" s="146"/>
      <c r="X109" s="181">
        <f t="shared" si="25"/>
        <v>11</v>
      </c>
      <c r="Y109" s="143">
        <f t="shared" si="25"/>
        <v>0</v>
      </c>
      <c r="Z109" s="204">
        <f t="shared" si="25"/>
        <v>11</v>
      </c>
    </row>
    <row r="110" spans="1:26" x14ac:dyDescent="0.25">
      <c r="A110" s="190" t="s">
        <v>260</v>
      </c>
      <c r="B110" s="146">
        <v>4800</v>
      </c>
      <c r="C110" s="181">
        <v>183</v>
      </c>
      <c r="D110" s="203">
        <v>17</v>
      </c>
      <c r="E110" s="204">
        <v>200</v>
      </c>
      <c r="F110" s="224">
        <v>11</v>
      </c>
      <c r="G110" s="224">
        <v>1</v>
      </c>
      <c r="H110" s="488">
        <v>12</v>
      </c>
      <c r="I110" s="205"/>
      <c r="J110" s="203">
        <v>1</v>
      </c>
      <c r="K110" s="202">
        <v>1</v>
      </c>
      <c r="L110" s="224">
        <v>2</v>
      </c>
      <c r="M110" s="224"/>
      <c r="N110" s="488">
        <v>2</v>
      </c>
      <c r="O110" s="205">
        <v>1</v>
      </c>
      <c r="P110" s="203"/>
      <c r="Q110" s="202">
        <v>1</v>
      </c>
      <c r="R110" s="224">
        <v>1</v>
      </c>
      <c r="S110" s="224"/>
      <c r="T110" s="488">
        <v>1</v>
      </c>
      <c r="U110" s="205">
        <v>7</v>
      </c>
      <c r="V110" s="203"/>
      <c r="W110" s="146">
        <v>7</v>
      </c>
      <c r="X110" s="181">
        <f t="shared" si="25"/>
        <v>205</v>
      </c>
      <c r="Y110" s="143">
        <f t="shared" si="25"/>
        <v>19</v>
      </c>
      <c r="Z110" s="204">
        <f t="shared" si="25"/>
        <v>224</v>
      </c>
    </row>
    <row r="111" spans="1:26" x14ac:dyDescent="0.25">
      <c r="A111" s="190" t="s">
        <v>261</v>
      </c>
      <c r="B111" s="146">
        <v>4890</v>
      </c>
      <c r="C111" s="181">
        <v>0</v>
      </c>
      <c r="D111" s="203">
        <v>0</v>
      </c>
      <c r="E111" s="204">
        <f t="shared" si="26"/>
        <v>0</v>
      </c>
      <c r="F111" s="224">
        <v>0</v>
      </c>
      <c r="G111" s="224">
        <v>0</v>
      </c>
      <c r="H111" s="488">
        <f t="shared" si="27"/>
        <v>0</v>
      </c>
      <c r="I111" s="205">
        <v>0</v>
      </c>
      <c r="J111" s="203">
        <v>0</v>
      </c>
      <c r="K111" s="202">
        <f t="shared" si="28"/>
        <v>0</v>
      </c>
      <c r="L111" s="224">
        <v>0</v>
      </c>
      <c r="M111" s="224">
        <v>0</v>
      </c>
      <c r="N111" s="488">
        <f t="shared" si="29"/>
        <v>0</v>
      </c>
      <c r="O111" s="205">
        <v>0</v>
      </c>
      <c r="P111" s="203">
        <v>0</v>
      </c>
      <c r="Q111" s="202">
        <f t="shared" si="30"/>
        <v>0</v>
      </c>
      <c r="R111" s="224">
        <v>0</v>
      </c>
      <c r="S111" s="224">
        <v>0</v>
      </c>
      <c r="T111" s="488">
        <f t="shared" si="31"/>
        <v>0</v>
      </c>
      <c r="U111" s="205">
        <v>0</v>
      </c>
      <c r="V111" s="203">
        <v>0</v>
      </c>
      <c r="W111" s="146">
        <f t="shared" si="32"/>
        <v>0</v>
      </c>
      <c r="X111" s="181">
        <f t="shared" si="25"/>
        <v>0</v>
      </c>
      <c r="Y111" s="143">
        <f t="shared" si="25"/>
        <v>0</v>
      </c>
      <c r="Z111" s="204">
        <f t="shared" si="25"/>
        <v>0</v>
      </c>
    </row>
    <row r="112" spans="1:26" x14ac:dyDescent="0.25">
      <c r="A112" s="190" t="s">
        <v>262</v>
      </c>
      <c r="B112" s="146">
        <v>4895</v>
      </c>
      <c r="C112" s="181">
        <v>16</v>
      </c>
      <c r="D112" s="203">
        <v>2</v>
      </c>
      <c r="E112" s="204">
        <v>18</v>
      </c>
      <c r="F112" s="224">
        <v>2</v>
      </c>
      <c r="G112" s="224">
        <v>1</v>
      </c>
      <c r="H112" s="488">
        <v>3</v>
      </c>
      <c r="I112" s="205"/>
      <c r="J112" s="203"/>
      <c r="K112" s="202"/>
      <c r="L112" s="224"/>
      <c r="M112" s="224"/>
      <c r="N112" s="488"/>
      <c r="O112" s="205"/>
      <c r="P112" s="203"/>
      <c r="Q112" s="202"/>
      <c r="R112" s="224"/>
      <c r="S112" s="224"/>
      <c r="T112" s="488"/>
      <c r="U112" s="205">
        <v>4</v>
      </c>
      <c r="V112" s="203"/>
      <c r="W112" s="146">
        <v>4</v>
      </c>
      <c r="X112" s="181">
        <f t="shared" si="25"/>
        <v>22</v>
      </c>
      <c r="Y112" s="143">
        <f t="shared" si="25"/>
        <v>3</v>
      </c>
      <c r="Z112" s="204">
        <f t="shared" si="25"/>
        <v>25</v>
      </c>
    </row>
    <row r="113" spans="1:26" x14ac:dyDescent="0.25">
      <c r="A113" s="190" t="s">
        <v>263</v>
      </c>
      <c r="B113" s="146">
        <v>4896</v>
      </c>
      <c r="C113" s="181">
        <v>0</v>
      </c>
      <c r="D113" s="203">
        <v>0</v>
      </c>
      <c r="E113" s="204">
        <f t="shared" si="26"/>
        <v>0</v>
      </c>
      <c r="F113" s="224">
        <v>0</v>
      </c>
      <c r="G113" s="224">
        <v>0</v>
      </c>
      <c r="H113" s="488">
        <f t="shared" si="27"/>
        <v>0</v>
      </c>
      <c r="I113" s="205">
        <v>0</v>
      </c>
      <c r="J113" s="203">
        <v>0</v>
      </c>
      <c r="K113" s="202">
        <f t="shared" si="28"/>
        <v>0</v>
      </c>
      <c r="L113" s="224">
        <v>0</v>
      </c>
      <c r="M113" s="224">
        <v>0</v>
      </c>
      <c r="N113" s="488">
        <f t="shared" si="29"/>
        <v>0</v>
      </c>
      <c r="O113" s="205">
        <v>0</v>
      </c>
      <c r="P113" s="203">
        <v>0</v>
      </c>
      <c r="Q113" s="202">
        <f t="shared" si="30"/>
        <v>0</v>
      </c>
      <c r="R113" s="224">
        <v>0</v>
      </c>
      <c r="S113" s="224">
        <v>0</v>
      </c>
      <c r="T113" s="488">
        <f t="shared" si="31"/>
        <v>0</v>
      </c>
      <c r="U113" s="205">
        <v>0</v>
      </c>
      <c r="V113" s="203">
        <v>0</v>
      </c>
      <c r="W113" s="146">
        <f t="shared" si="32"/>
        <v>0</v>
      </c>
      <c r="X113" s="181">
        <f t="shared" si="25"/>
        <v>0</v>
      </c>
      <c r="Y113" s="143">
        <f t="shared" si="25"/>
        <v>0</v>
      </c>
      <c r="Z113" s="204">
        <f t="shared" si="25"/>
        <v>0</v>
      </c>
    </row>
    <row r="114" spans="1:26" ht="15.75" thickBot="1" x14ac:dyDescent="0.3">
      <c r="A114" s="190" t="s">
        <v>264</v>
      </c>
      <c r="B114" s="146">
        <v>4897</v>
      </c>
      <c r="C114" s="181">
        <v>1</v>
      </c>
      <c r="D114" s="203"/>
      <c r="E114" s="204">
        <v>1</v>
      </c>
      <c r="F114" s="224"/>
      <c r="G114" s="224"/>
      <c r="H114" s="488"/>
      <c r="I114" s="205"/>
      <c r="J114" s="203"/>
      <c r="K114" s="202"/>
      <c r="L114" s="224"/>
      <c r="M114" s="224"/>
      <c r="N114" s="488"/>
      <c r="O114" s="205"/>
      <c r="P114" s="203"/>
      <c r="Q114" s="202"/>
      <c r="R114" s="224"/>
      <c r="S114" s="224"/>
      <c r="T114" s="488"/>
      <c r="U114" s="205"/>
      <c r="V114" s="203"/>
      <c r="W114" s="146"/>
      <c r="X114" s="181">
        <f t="shared" si="25"/>
        <v>1</v>
      </c>
      <c r="Y114" s="143">
        <f t="shared" si="25"/>
        <v>0</v>
      </c>
      <c r="Z114" s="204">
        <f t="shared" si="25"/>
        <v>1</v>
      </c>
    </row>
    <row r="115" spans="1:26" s="323" customFormat="1" ht="15.75" thickBot="1" x14ac:dyDescent="0.3">
      <c r="A115" s="206" t="s">
        <v>265</v>
      </c>
      <c r="B115" s="317"/>
      <c r="C115" s="318">
        <f t="shared" ref="C115:Z115" si="33">SUM(C106:C114)</f>
        <v>328</v>
      </c>
      <c r="D115" s="317">
        <f t="shared" si="33"/>
        <v>21</v>
      </c>
      <c r="E115" s="319">
        <f t="shared" si="33"/>
        <v>349</v>
      </c>
      <c r="F115" s="320">
        <f t="shared" si="33"/>
        <v>31</v>
      </c>
      <c r="G115" s="317">
        <f t="shared" si="33"/>
        <v>3</v>
      </c>
      <c r="H115" s="317">
        <f t="shared" si="33"/>
        <v>34</v>
      </c>
      <c r="I115" s="320">
        <f t="shared" si="33"/>
        <v>1</v>
      </c>
      <c r="J115" s="317">
        <f t="shared" si="33"/>
        <v>1</v>
      </c>
      <c r="K115" s="321">
        <f t="shared" si="33"/>
        <v>2</v>
      </c>
      <c r="L115" s="317">
        <f t="shared" si="33"/>
        <v>2</v>
      </c>
      <c r="M115" s="317">
        <f t="shared" si="33"/>
        <v>0</v>
      </c>
      <c r="N115" s="317">
        <f t="shared" si="33"/>
        <v>2</v>
      </c>
      <c r="O115" s="320">
        <f t="shared" si="33"/>
        <v>3</v>
      </c>
      <c r="P115" s="317">
        <f t="shared" si="33"/>
        <v>0</v>
      </c>
      <c r="Q115" s="321">
        <f t="shared" si="33"/>
        <v>3</v>
      </c>
      <c r="R115" s="317">
        <f t="shared" si="33"/>
        <v>2</v>
      </c>
      <c r="S115" s="317">
        <f t="shared" si="33"/>
        <v>0</v>
      </c>
      <c r="T115" s="317">
        <f t="shared" si="33"/>
        <v>2</v>
      </c>
      <c r="U115" s="320">
        <f t="shared" si="33"/>
        <v>20</v>
      </c>
      <c r="V115" s="317">
        <f t="shared" si="33"/>
        <v>0</v>
      </c>
      <c r="W115" s="321">
        <f t="shared" si="33"/>
        <v>20</v>
      </c>
      <c r="X115" s="319">
        <f t="shared" si="33"/>
        <v>387</v>
      </c>
      <c r="Y115" s="319">
        <f t="shared" si="33"/>
        <v>25</v>
      </c>
      <c r="Z115" s="364">
        <f t="shared" si="33"/>
        <v>412</v>
      </c>
    </row>
    <row r="116" spans="1:26" ht="15.75" thickBot="1" x14ac:dyDescent="0.3">
      <c r="A116" s="190"/>
      <c r="B116" s="146"/>
      <c r="C116" s="181"/>
      <c r="D116" s="203"/>
      <c r="E116" s="182"/>
      <c r="F116" s="224"/>
      <c r="G116" s="224"/>
      <c r="H116" s="224"/>
      <c r="I116" s="205"/>
      <c r="J116" s="203"/>
      <c r="K116" s="266"/>
      <c r="L116" s="224"/>
      <c r="M116" s="224"/>
      <c r="N116" s="224"/>
      <c r="O116" s="205"/>
      <c r="P116" s="203"/>
      <c r="Q116" s="266"/>
      <c r="R116" s="224"/>
      <c r="S116" s="224"/>
      <c r="T116" s="224"/>
      <c r="U116" s="205"/>
      <c r="V116" s="203"/>
      <c r="W116" s="203"/>
    </row>
    <row r="117" spans="1:26" ht="15.75" thickBot="1" x14ac:dyDescent="0.3">
      <c r="A117" s="183" t="s">
        <v>266</v>
      </c>
      <c r="B117" s="184">
        <v>4900</v>
      </c>
      <c r="C117" s="185">
        <v>33</v>
      </c>
      <c r="D117" s="184">
        <v>9</v>
      </c>
      <c r="E117" s="186">
        <v>42</v>
      </c>
      <c r="F117" s="184">
        <v>8</v>
      </c>
      <c r="G117" s="184">
        <v>2</v>
      </c>
      <c r="H117" s="184">
        <v>10</v>
      </c>
      <c r="I117" s="187"/>
      <c r="J117" s="184">
        <v>1</v>
      </c>
      <c r="K117" s="188">
        <v>1</v>
      </c>
      <c r="L117" s="184"/>
      <c r="M117" s="184">
        <v>1</v>
      </c>
      <c r="N117" s="184">
        <v>1</v>
      </c>
      <c r="O117" s="187">
        <v>1</v>
      </c>
      <c r="P117" s="184"/>
      <c r="Q117" s="188">
        <v>1</v>
      </c>
      <c r="R117" s="184">
        <v>1</v>
      </c>
      <c r="S117" s="184"/>
      <c r="T117" s="184">
        <v>1</v>
      </c>
      <c r="U117" s="187">
        <v>3</v>
      </c>
      <c r="V117" s="184"/>
      <c r="W117" s="184">
        <v>3</v>
      </c>
      <c r="X117" s="185">
        <f>U117+R117+O117+L117+I117+F117+C117</f>
        <v>46</v>
      </c>
      <c r="Y117" s="189">
        <f>V117+S117+P117+M117+J117+G117+D117</f>
        <v>13</v>
      </c>
      <c r="Z117" s="186">
        <f>W117+T117+Q117+N117+K117+H117+E117</f>
        <v>59</v>
      </c>
    </row>
    <row r="118" spans="1:26" x14ac:dyDescent="0.25">
      <c r="A118" s="212"/>
      <c r="B118" s="146"/>
      <c r="C118" s="264"/>
      <c r="D118" s="146"/>
      <c r="E118" s="204"/>
      <c r="F118" s="146"/>
      <c r="G118" s="146"/>
      <c r="H118" s="146"/>
      <c r="I118" s="265"/>
      <c r="J118" s="146"/>
      <c r="K118" s="202"/>
      <c r="L118" s="146"/>
      <c r="M118" s="146"/>
      <c r="N118" s="146"/>
      <c r="O118" s="265"/>
      <c r="P118" s="146"/>
      <c r="Q118" s="202"/>
      <c r="R118" s="146"/>
      <c r="S118" s="146"/>
      <c r="T118" s="146"/>
      <c r="U118" s="265"/>
      <c r="V118" s="146"/>
      <c r="W118" s="146"/>
      <c r="X118" s="264"/>
      <c r="Y118" s="142"/>
      <c r="Z118" s="204"/>
    </row>
    <row r="119" spans="1:26" x14ac:dyDescent="0.25">
      <c r="A119" s="190" t="s">
        <v>267</v>
      </c>
      <c r="B119" s="146">
        <v>4940</v>
      </c>
      <c r="C119" s="181">
        <v>15</v>
      </c>
      <c r="D119" s="203">
        <v>2</v>
      </c>
      <c r="E119" s="204">
        <v>17</v>
      </c>
      <c r="F119" s="224">
        <v>6</v>
      </c>
      <c r="G119" s="224"/>
      <c r="H119" s="488">
        <v>6</v>
      </c>
      <c r="I119" s="205"/>
      <c r="J119" s="203"/>
      <c r="K119" s="202"/>
      <c r="L119" s="224">
        <v>1</v>
      </c>
      <c r="M119" s="224"/>
      <c r="N119" s="488">
        <v>1</v>
      </c>
      <c r="O119" s="205"/>
      <c r="P119" s="203"/>
      <c r="Q119" s="202"/>
      <c r="R119" s="224"/>
      <c r="S119" s="224"/>
      <c r="T119" s="488"/>
      <c r="U119" s="205">
        <v>1</v>
      </c>
      <c r="V119" s="203"/>
      <c r="W119" s="146">
        <v>1</v>
      </c>
      <c r="X119" s="181">
        <f t="shared" ref="X119:Z124" si="34">U119+R119+O119+L119+I119+F119+C119</f>
        <v>23</v>
      </c>
      <c r="Y119" s="143">
        <f t="shared" si="34"/>
        <v>2</v>
      </c>
      <c r="Z119" s="204">
        <f t="shared" si="34"/>
        <v>25</v>
      </c>
    </row>
    <row r="120" spans="1:26" x14ac:dyDescent="0.25">
      <c r="A120" s="190" t="s">
        <v>268</v>
      </c>
      <c r="B120" s="146">
        <v>4500</v>
      </c>
      <c r="C120" s="181">
        <v>161</v>
      </c>
      <c r="D120" s="203">
        <v>8</v>
      </c>
      <c r="E120" s="204">
        <v>169</v>
      </c>
      <c r="F120" s="224">
        <v>4</v>
      </c>
      <c r="G120" s="224">
        <v>1</v>
      </c>
      <c r="H120" s="488">
        <v>5</v>
      </c>
      <c r="I120" s="205">
        <v>1</v>
      </c>
      <c r="J120" s="203"/>
      <c r="K120" s="202">
        <v>1</v>
      </c>
      <c r="L120" s="224">
        <v>3</v>
      </c>
      <c r="M120" s="224">
        <v>1</v>
      </c>
      <c r="N120" s="488">
        <v>4</v>
      </c>
      <c r="O120" s="205">
        <v>2</v>
      </c>
      <c r="P120" s="203">
        <v>1</v>
      </c>
      <c r="Q120" s="202">
        <v>3</v>
      </c>
      <c r="R120" s="224">
        <v>2</v>
      </c>
      <c r="S120" s="224">
        <v>1</v>
      </c>
      <c r="T120" s="488">
        <v>3</v>
      </c>
      <c r="U120" s="205">
        <v>8</v>
      </c>
      <c r="V120" s="203"/>
      <c r="W120" s="146">
        <v>8</v>
      </c>
      <c r="X120" s="181">
        <f t="shared" si="34"/>
        <v>181</v>
      </c>
      <c r="Y120" s="143">
        <f t="shared" si="34"/>
        <v>12</v>
      </c>
      <c r="Z120" s="204">
        <f t="shared" si="34"/>
        <v>193</v>
      </c>
    </row>
    <row r="121" spans="1:26" x14ac:dyDescent="0.25">
      <c r="A121" s="190" t="s">
        <v>338</v>
      </c>
      <c r="B121" s="146">
        <v>4500</v>
      </c>
      <c r="C121" s="181">
        <v>6</v>
      </c>
      <c r="D121" s="203"/>
      <c r="E121" s="204">
        <v>6</v>
      </c>
      <c r="F121" s="224"/>
      <c r="G121" s="224"/>
      <c r="H121" s="488"/>
      <c r="I121" s="205"/>
      <c r="J121" s="203"/>
      <c r="K121" s="202"/>
      <c r="L121" s="224"/>
      <c r="M121" s="224"/>
      <c r="N121" s="488"/>
      <c r="O121" s="205"/>
      <c r="P121" s="203"/>
      <c r="Q121" s="202"/>
      <c r="R121" s="224"/>
      <c r="S121" s="224"/>
      <c r="T121" s="488"/>
      <c r="U121" s="205">
        <v>1</v>
      </c>
      <c r="V121" s="203"/>
      <c r="W121" s="146">
        <v>1</v>
      </c>
      <c r="X121" s="181">
        <f t="shared" ref="X121" si="35">U121+R121+O121+L121+I121+F121+C121</f>
        <v>7</v>
      </c>
      <c r="Y121" s="143">
        <f t="shared" ref="Y121" si="36">V121+S121+P121+M121+J121+G121+D121</f>
        <v>0</v>
      </c>
      <c r="Z121" s="204">
        <f t="shared" ref="Z121" si="37">W121+T121+Q121+N121+K121+H121+E121</f>
        <v>7</v>
      </c>
    </row>
    <row r="122" spans="1:26" x14ac:dyDescent="0.25">
      <c r="A122" s="190" t="s">
        <v>269</v>
      </c>
      <c r="B122" s="146">
        <v>4560</v>
      </c>
      <c r="C122" s="181">
        <v>1</v>
      </c>
      <c r="D122" s="203"/>
      <c r="E122" s="204">
        <v>1</v>
      </c>
      <c r="F122" s="224">
        <v>1</v>
      </c>
      <c r="G122" s="224"/>
      <c r="H122" s="488">
        <v>1</v>
      </c>
      <c r="I122" s="205"/>
      <c r="J122" s="203"/>
      <c r="K122" s="202"/>
      <c r="L122" s="224"/>
      <c r="M122" s="224"/>
      <c r="N122" s="488"/>
      <c r="O122" s="205"/>
      <c r="P122" s="203"/>
      <c r="Q122" s="202"/>
      <c r="R122" s="224"/>
      <c r="S122" s="224"/>
      <c r="T122" s="488"/>
      <c r="U122" s="205"/>
      <c r="V122" s="203"/>
      <c r="W122" s="146"/>
      <c r="X122" s="181">
        <f t="shared" si="34"/>
        <v>2</v>
      </c>
      <c r="Y122" s="143">
        <f t="shared" si="34"/>
        <v>0</v>
      </c>
      <c r="Z122" s="204">
        <f t="shared" si="34"/>
        <v>2</v>
      </c>
    </row>
    <row r="123" spans="1:26" x14ac:dyDescent="0.25">
      <c r="A123" s="190" t="s">
        <v>270</v>
      </c>
      <c r="B123" s="146">
        <v>4561</v>
      </c>
      <c r="C123" s="181">
        <v>0</v>
      </c>
      <c r="D123" s="203">
        <v>0</v>
      </c>
      <c r="E123" s="204">
        <f>C123+D123</f>
        <v>0</v>
      </c>
      <c r="F123" s="224">
        <v>0</v>
      </c>
      <c r="G123" s="224">
        <v>0</v>
      </c>
      <c r="H123" s="488">
        <f>F123+G123</f>
        <v>0</v>
      </c>
      <c r="I123" s="205">
        <v>0</v>
      </c>
      <c r="J123" s="203">
        <v>0</v>
      </c>
      <c r="K123" s="202">
        <f>I123+J123</f>
        <v>0</v>
      </c>
      <c r="L123" s="224">
        <v>0</v>
      </c>
      <c r="M123" s="224">
        <v>0</v>
      </c>
      <c r="N123" s="488">
        <f>L123+M123</f>
        <v>0</v>
      </c>
      <c r="O123" s="205">
        <v>0</v>
      </c>
      <c r="P123" s="203">
        <v>0</v>
      </c>
      <c r="Q123" s="202">
        <f>O123+P123</f>
        <v>0</v>
      </c>
      <c r="R123" s="224">
        <v>0</v>
      </c>
      <c r="S123" s="224">
        <v>0</v>
      </c>
      <c r="T123" s="488">
        <f>R123+S123</f>
        <v>0</v>
      </c>
      <c r="U123" s="205">
        <v>0</v>
      </c>
      <c r="V123" s="203">
        <v>0</v>
      </c>
      <c r="W123" s="146">
        <f>U123+V123</f>
        <v>0</v>
      </c>
      <c r="X123" s="181">
        <f>U123+R123+O123+L123+I123+F123+C123</f>
        <v>0</v>
      </c>
      <c r="Y123" s="143">
        <f>V123+S123+P123+M123+J123+G123+D123</f>
        <v>0</v>
      </c>
      <c r="Z123" s="204">
        <f>W123+T123+Q123+N123+K123+H123+E123</f>
        <v>0</v>
      </c>
    </row>
    <row r="124" spans="1:26" ht="15.75" thickBot="1" x14ac:dyDescent="0.3">
      <c r="A124" s="190" t="s">
        <v>271</v>
      </c>
      <c r="B124" s="146">
        <v>4590</v>
      </c>
      <c r="C124" s="181">
        <v>0</v>
      </c>
      <c r="D124" s="203">
        <v>0</v>
      </c>
      <c r="E124" s="204">
        <f>C124+D124</f>
        <v>0</v>
      </c>
      <c r="F124" s="224">
        <v>0</v>
      </c>
      <c r="G124" s="224">
        <v>0</v>
      </c>
      <c r="H124" s="488">
        <f>F124+G124</f>
        <v>0</v>
      </c>
      <c r="I124" s="205">
        <v>0</v>
      </c>
      <c r="J124" s="203">
        <v>0</v>
      </c>
      <c r="K124" s="202">
        <f>I124+J124</f>
        <v>0</v>
      </c>
      <c r="L124" s="224">
        <v>0</v>
      </c>
      <c r="M124" s="224">
        <v>0</v>
      </c>
      <c r="N124" s="488">
        <f>L124+M124</f>
        <v>0</v>
      </c>
      <c r="O124" s="205">
        <v>0</v>
      </c>
      <c r="P124" s="203">
        <v>0</v>
      </c>
      <c r="Q124" s="202">
        <f>O124+P124</f>
        <v>0</v>
      </c>
      <c r="R124" s="224">
        <v>0</v>
      </c>
      <c r="S124" s="224">
        <v>0</v>
      </c>
      <c r="T124" s="488">
        <f>R124+S124</f>
        <v>0</v>
      </c>
      <c r="U124" s="205">
        <v>0</v>
      </c>
      <c r="V124" s="203">
        <v>0</v>
      </c>
      <c r="W124" s="146">
        <f>U124+V124</f>
        <v>0</v>
      </c>
      <c r="X124" s="181">
        <f t="shared" si="34"/>
        <v>0</v>
      </c>
      <c r="Y124" s="143">
        <f t="shared" si="34"/>
        <v>0</v>
      </c>
      <c r="Z124" s="204">
        <f t="shared" si="34"/>
        <v>0</v>
      </c>
    </row>
    <row r="125" spans="1:26" ht="15.75" thickBot="1" x14ac:dyDescent="0.3">
      <c r="A125" s="183" t="s">
        <v>272</v>
      </c>
      <c r="B125" s="184"/>
      <c r="C125" s="185">
        <f t="shared" ref="C125:Z125" si="38">SUM(C119:C124)</f>
        <v>183</v>
      </c>
      <c r="D125" s="184">
        <f t="shared" si="38"/>
        <v>10</v>
      </c>
      <c r="E125" s="186">
        <f t="shared" si="38"/>
        <v>193</v>
      </c>
      <c r="F125" s="187">
        <f t="shared" si="38"/>
        <v>11</v>
      </c>
      <c r="G125" s="184">
        <f t="shared" si="38"/>
        <v>1</v>
      </c>
      <c r="H125" s="188">
        <f t="shared" si="38"/>
        <v>12</v>
      </c>
      <c r="I125" s="187">
        <f t="shared" si="38"/>
        <v>1</v>
      </c>
      <c r="J125" s="184">
        <f t="shared" si="38"/>
        <v>0</v>
      </c>
      <c r="K125" s="188">
        <f t="shared" si="38"/>
        <v>1</v>
      </c>
      <c r="L125" s="187">
        <f t="shared" si="38"/>
        <v>4</v>
      </c>
      <c r="M125" s="184">
        <f t="shared" si="38"/>
        <v>1</v>
      </c>
      <c r="N125" s="188">
        <f t="shared" si="38"/>
        <v>5</v>
      </c>
      <c r="O125" s="187">
        <f t="shared" si="38"/>
        <v>2</v>
      </c>
      <c r="P125" s="184">
        <f t="shared" si="38"/>
        <v>1</v>
      </c>
      <c r="Q125" s="188">
        <f t="shared" si="38"/>
        <v>3</v>
      </c>
      <c r="R125" s="187">
        <f t="shared" si="38"/>
        <v>2</v>
      </c>
      <c r="S125" s="184">
        <f t="shared" si="38"/>
        <v>1</v>
      </c>
      <c r="T125" s="188">
        <f t="shared" si="38"/>
        <v>3</v>
      </c>
      <c r="U125" s="187">
        <f t="shared" si="38"/>
        <v>10</v>
      </c>
      <c r="V125" s="184">
        <f t="shared" si="38"/>
        <v>0</v>
      </c>
      <c r="W125" s="188">
        <f t="shared" si="38"/>
        <v>10</v>
      </c>
      <c r="X125" s="185">
        <f t="shared" si="38"/>
        <v>213</v>
      </c>
      <c r="Y125" s="189">
        <f t="shared" si="38"/>
        <v>14</v>
      </c>
      <c r="Z125" s="186">
        <f t="shared" si="38"/>
        <v>227</v>
      </c>
    </row>
    <row r="126" spans="1:26" ht="15.75" thickBot="1" x14ac:dyDescent="0.3">
      <c r="A126" s="183"/>
      <c r="B126" s="184"/>
      <c r="C126" s="185"/>
      <c r="D126" s="184"/>
      <c r="E126" s="186"/>
      <c r="F126" s="184"/>
      <c r="G126" s="184"/>
      <c r="H126" s="184"/>
      <c r="I126" s="187"/>
      <c r="J126" s="184"/>
      <c r="K126" s="188"/>
      <c r="L126" s="184"/>
      <c r="M126" s="184"/>
      <c r="N126" s="184"/>
      <c r="O126" s="187"/>
      <c r="P126" s="184"/>
      <c r="Q126" s="188"/>
      <c r="R126" s="184"/>
      <c r="S126" s="184"/>
      <c r="T126" s="184"/>
      <c r="U126" s="187"/>
      <c r="V126" s="184"/>
      <c r="W126" s="184"/>
      <c r="X126" s="185"/>
      <c r="Y126" s="189"/>
      <c r="Z126" s="186"/>
    </row>
    <row r="127" spans="1:26" ht="15.75" thickBot="1" x14ac:dyDescent="0.3">
      <c r="A127" s="183" t="s">
        <v>273</v>
      </c>
      <c r="B127" s="184">
        <v>4550</v>
      </c>
      <c r="C127" s="185">
        <v>2</v>
      </c>
      <c r="D127" s="184"/>
      <c r="E127" s="186">
        <v>2</v>
      </c>
      <c r="F127" s="184"/>
      <c r="G127" s="184"/>
      <c r="H127" s="184"/>
      <c r="I127" s="187"/>
      <c r="J127" s="184"/>
      <c r="K127" s="188"/>
      <c r="L127" s="184"/>
      <c r="M127" s="184"/>
      <c r="N127" s="184"/>
      <c r="O127" s="187"/>
      <c r="P127" s="184"/>
      <c r="Q127" s="188"/>
      <c r="R127" s="184"/>
      <c r="S127" s="184"/>
      <c r="T127" s="184"/>
      <c r="U127" s="187"/>
      <c r="V127" s="184"/>
      <c r="W127" s="184"/>
      <c r="X127" s="185">
        <f>U127+R127+O127+L127+I127+F127+C127</f>
        <v>2</v>
      </c>
      <c r="Y127" s="189">
        <f>V127+S127+P127+M127+J127+G127+D127</f>
        <v>0</v>
      </c>
      <c r="Z127" s="186">
        <f>W127+T127+Q127+N127+K127+H127+E127</f>
        <v>2</v>
      </c>
    </row>
    <row r="128" spans="1:26" ht="15.75" thickBot="1" x14ac:dyDescent="0.3">
      <c r="A128" s="183"/>
      <c r="B128" s="184"/>
      <c r="C128" s="185"/>
      <c r="D128" s="184"/>
      <c r="E128" s="186"/>
      <c r="F128" s="184"/>
      <c r="G128" s="184"/>
      <c r="H128" s="184"/>
      <c r="I128" s="187"/>
      <c r="J128" s="184"/>
      <c r="K128" s="188"/>
      <c r="L128" s="184"/>
      <c r="M128" s="184"/>
      <c r="N128" s="184"/>
      <c r="O128" s="187"/>
      <c r="P128" s="184"/>
      <c r="Q128" s="188"/>
      <c r="R128" s="184"/>
      <c r="S128" s="184"/>
      <c r="T128" s="184"/>
      <c r="U128" s="187"/>
      <c r="V128" s="184"/>
      <c r="W128" s="184"/>
      <c r="X128" s="185"/>
      <c r="Y128" s="189"/>
      <c r="Z128" s="186"/>
    </row>
    <row r="129" spans="1:26" ht="15.75" thickBot="1" x14ac:dyDescent="0.3">
      <c r="A129" s="183" t="s">
        <v>218</v>
      </c>
      <c r="B129" s="184">
        <v>7901</v>
      </c>
      <c r="C129" s="185">
        <v>77</v>
      </c>
      <c r="D129" s="184">
        <v>12</v>
      </c>
      <c r="E129" s="186">
        <v>89</v>
      </c>
      <c r="F129" s="184">
        <v>3</v>
      </c>
      <c r="G129" s="184">
        <v>1</v>
      </c>
      <c r="H129" s="184">
        <v>4</v>
      </c>
      <c r="I129" s="187">
        <v>2</v>
      </c>
      <c r="J129" s="184">
        <v>0</v>
      </c>
      <c r="K129" s="188">
        <v>2</v>
      </c>
      <c r="L129" s="184">
        <v>1</v>
      </c>
      <c r="M129" s="184">
        <v>0</v>
      </c>
      <c r="N129" s="184">
        <v>1</v>
      </c>
      <c r="O129" s="187">
        <v>2</v>
      </c>
      <c r="P129" s="184">
        <v>1</v>
      </c>
      <c r="Q129" s="188">
        <v>3</v>
      </c>
      <c r="R129" s="184">
        <v>0</v>
      </c>
      <c r="S129" s="184">
        <v>0</v>
      </c>
      <c r="T129" s="184">
        <v>0</v>
      </c>
      <c r="U129" s="187">
        <v>6</v>
      </c>
      <c r="V129" s="184">
        <v>2</v>
      </c>
      <c r="W129" s="184">
        <v>8</v>
      </c>
      <c r="X129" s="185">
        <f>U129+R129+O129+L129+I129+F129+C129</f>
        <v>91</v>
      </c>
      <c r="Y129" s="189">
        <f>V129+S129+P129+M129+J129+G129+D129</f>
        <v>16</v>
      </c>
      <c r="Z129" s="186">
        <f>W129+T129+Q129+N129+K129+H129+E129</f>
        <v>107</v>
      </c>
    </row>
    <row r="130" spans="1:26" ht="15.75" thickBot="1" x14ac:dyDescent="0.3">
      <c r="A130" s="183"/>
      <c r="B130" s="184"/>
      <c r="C130" s="185"/>
      <c r="D130" s="184"/>
      <c r="E130" s="186"/>
      <c r="F130" s="184"/>
      <c r="G130" s="184"/>
      <c r="H130" s="184"/>
      <c r="I130" s="187"/>
      <c r="J130" s="184"/>
      <c r="K130" s="188"/>
      <c r="L130" s="184"/>
      <c r="M130" s="184"/>
      <c r="N130" s="184"/>
      <c r="O130" s="187"/>
      <c r="P130" s="184"/>
      <c r="Q130" s="188"/>
      <c r="R130" s="184"/>
      <c r="S130" s="184"/>
      <c r="T130" s="184"/>
      <c r="U130" s="187"/>
      <c r="V130" s="184"/>
      <c r="W130" s="184"/>
      <c r="X130" s="185"/>
      <c r="Y130" s="189"/>
      <c r="Z130" s="186"/>
    </row>
    <row r="131" spans="1:26" ht="15.75" thickBot="1" x14ac:dyDescent="0.3">
      <c r="A131" s="183" t="s">
        <v>275</v>
      </c>
      <c r="B131" s="184"/>
      <c r="C131" s="185">
        <f t="shared" ref="C131:Z131" si="39">C129+C127+C125+C117+C115+C104+C99+C93+C85</f>
        <v>1159</v>
      </c>
      <c r="D131" s="184">
        <f t="shared" si="39"/>
        <v>202</v>
      </c>
      <c r="E131" s="189">
        <f t="shared" si="39"/>
        <v>1361</v>
      </c>
      <c r="F131" s="187">
        <f t="shared" si="39"/>
        <v>122</v>
      </c>
      <c r="G131" s="184">
        <f t="shared" si="39"/>
        <v>23</v>
      </c>
      <c r="H131" s="184">
        <f t="shared" si="39"/>
        <v>145</v>
      </c>
      <c r="I131" s="187">
        <f t="shared" si="39"/>
        <v>10</v>
      </c>
      <c r="J131" s="184">
        <f t="shared" si="39"/>
        <v>2</v>
      </c>
      <c r="K131" s="184">
        <f t="shared" si="39"/>
        <v>12</v>
      </c>
      <c r="L131" s="187">
        <f t="shared" si="39"/>
        <v>21</v>
      </c>
      <c r="M131" s="184">
        <f t="shared" si="39"/>
        <v>6</v>
      </c>
      <c r="N131" s="184">
        <f t="shared" si="39"/>
        <v>27</v>
      </c>
      <c r="O131" s="187">
        <f t="shared" si="39"/>
        <v>24</v>
      </c>
      <c r="P131" s="184">
        <f t="shared" si="39"/>
        <v>5</v>
      </c>
      <c r="Q131" s="184">
        <f t="shared" si="39"/>
        <v>29</v>
      </c>
      <c r="R131" s="187">
        <f t="shared" si="39"/>
        <v>9</v>
      </c>
      <c r="S131" s="184">
        <f t="shared" si="39"/>
        <v>3</v>
      </c>
      <c r="T131" s="184">
        <f t="shared" si="39"/>
        <v>12</v>
      </c>
      <c r="U131" s="187">
        <f t="shared" si="39"/>
        <v>75</v>
      </c>
      <c r="V131" s="184">
        <f t="shared" si="39"/>
        <v>12</v>
      </c>
      <c r="W131" s="184">
        <f t="shared" si="39"/>
        <v>87</v>
      </c>
      <c r="X131" s="185">
        <f t="shared" si="39"/>
        <v>1420</v>
      </c>
      <c r="Y131" s="189">
        <f t="shared" si="39"/>
        <v>253</v>
      </c>
      <c r="Z131" s="186">
        <f t="shared" si="39"/>
        <v>1673</v>
      </c>
    </row>
    <row r="132" spans="1:26" ht="15.75" thickBot="1" x14ac:dyDescent="0.3">
      <c r="A132" s="212"/>
      <c r="B132" s="146"/>
      <c r="C132" s="522"/>
      <c r="D132" s="146"/>
      <c r="E132" s="186"/>
      <c r="F132" s="146"/>
      <c r="G132" s="146"/>
      <c r="H132" s="188"/>
      <c r="I132" s="146"/>
      <c r="J132" s="146"/>
      <c r="K132" s="188"/>
      <c r="L132" s="146"/>
      <c r="M132" s="146"/>
      <c r="N132" s="188"/>
      <c r="O132" s="146"/>
      <c r="P132" s="146"/>
      <c r="Q132" s="188"/>
      <c r="R132" s="146"/>
      <c r="S132" s="146"/>
      <c r="T132" s="146"/>
      <c r="U132" s="265"/>
      <c r="V132" s="146"/>
      <c r="W132" s="146"/>
      <c r="X132" s="264"/>
      <c r="Y132" s="142"/>
      <c r="Z132" s="204"/>
    </row>
    <row r="133" spans="1:26" ht="15.75" thickBot="1" x14ac:dyDescent="0.3">
      <c r="A133" s="582" t="s">
        <v>276</v>
      </c>
      <c r="B133" s="583"/>
      <c r="C133" s="583"/>
      <c r="D133" s="583"/>
      <c r="E133" s="594"/>
      <c r="F133" s="437"/>
      <c r="G133" s="437"/>
      <c r="H133" s="437"/>
      <c r="I133" s="436"/>
      <c r="J133" s="437"/>
      <c r="K133" s="438"/>
      <c r="L133" s="437"/>
      <c r="M133" s="437"/>
      <c r="N133" s="437"/>
      <c r="O133" s="436"/>
      <c r="P133" s="437"/>
      <c r="Q133" s="438"/>
      <c r="R133" s="437"/>
      <c r="S133" s="437"/>
      <c r="T133" s="437"/>
      <c r="U133" s="436"/>
      <c r="V133" s="437"/>
      <c r="W133" s="437"/>
      <c r="X133" s="356"/>
      <c r="Y133" s="251"/>
      <c r="Z133" s="252"/>
    </row>
    <row r="134" spans="1:26" x14ac:dyDescent="0.25">
      <c r="A134" s="190" t="s">
        <v>277</v>
      </c>
      <c r="B134" s="146">
        <v>5020</v>
      </c>
      <c r="C134" s="181"/>
      <c r="D134" s="203">
        <v>13</v>
      </c>
      <c r="E134" s="204">
        <v>13</v>
      </c>
      <c r="F134" s="224"/>
      <c r="G134" s="224"/>
      <c r="H134" s="202"/>
      <c r="I134" s="205"/>
      <c r="J134" s="203"/>
      <c r="K134" s="202"/>
      <c r="L134" s="224">
        <v>2</v>
      </c>
      <c r="M134" s="224"/>
      <c r="N134" s="202">
        <v>2</v>
      </c>
      <c r="O134" s="205"/>
      <c r="P134" s="203"/>
      <c r="Q134" s="202"/>
      <c r="R134" s="224">
        <v>11</v>
      </c>
      <c r="S134" s="224">
        <v>6</v>
      </c>
      <c r="T134" s="202">
        <v>17</v>
      </c>
      <c r="U134" s="205"/>
      <c r="V134" s="203"/>
      <c r="W134" s="202"/>
      <c r="X134" s="181">
        <f t="shared" ref="X134:Z138" si="40">U134+R134+O134+L134+I134+F134+C134</f>
        <v>13</v>
      </c>
      <c r="Y134" s="143">
        <f t="shared" si="40"/>
        <v>19</v>
      </c>
      <c r="Z134" s="204">
        <f t="shared" si="40"/>
        <v>32</v>
      </c>
    </row>
    <row r="135" spans="1:26" x14ac:dyDescent="0.25">
      <c r="A135" s="190" t="s">
        <v>278</v>
      </c>
      <c r="B135" s="146">
        <v>5030</v>
      </c>
      <c r="C135" s="181">
        <v>1</v>
      </c>
      <c r="D135" s="203">
        <v>7</v>
      </c>
      <c r="E135" s="204">
        <v>8</v>
      </c>
      <c r="F135" s="224">
        <v>1</v>
      </c>
      <c r="G135" s="224"/>
      <c r="H135" s="146">
        <v>1</v>
      </c>
      <c r="I135" s="205"/>
      <c r="J135" s="203"/>
      <c r="K135" s="202"/>
      <c r="L135" s="224">
        <v>1</v>
      </c>
      <c r="M135" s="224"/>
      <c r="N135" s="146">
        <v>1</v>
      </c>
      <c r="O135" s="205"/>
      <c r="P135" s="203"/>
      <c r="Q135" s="202"/>
      <c r="R135" s="224">
        <v>3</v>
      </c>
      <c r="S135" s="224">
        <v>7</v>
      </c>
      <c r="T135" s="146">
        <v>10</v>
      </c>
      <c r="U135" s="205"/>
      <c r="V135" s="203">
        <v>2</v>
      </c>
      <c r="W135" s="146">
        <v>2</v>
      </c>
      <c r="X135" s="181">
        <f t="shared" si="40"/>
        <v>6</v>
      </c>
      <c r="Y135" s="143">
        <f t="shared" si="40"/>
        <v>16</v>
      </c>
      <c r="Z135" s="204">
        <f t="shared" si="40"/>
        <v>22</v>
      </c>
    </row>
    <row r="136" spans="1:26" x14ac:dyDescent="0.25">
      <c r="A136" s="190" t="s">
        <v>279</v>
      </c>
      <c r="B136" s="146">
        <v>5520</v>
      </c>
      <c r="C136" s="181"/>
      <c r="D136" s="203">
        <v>5</v>
      </c>
      <c r="E136" s="204">
        <v>5</v>
      </c>
      <c r="F136" s="224"/>
      <c r="G136" s="224"/>
      <c r="H136" s="488"/>
      <c r="I136" s="205"/>
      <c r="J136" s="203"/>
      <c r="K136" s="202"/>
      <c r="L136" s="224"/>
      <c r="M136" s="224"/>
      <c r="N136" s="488"/>
      <c r="O136" s="205"/>
      <c r="P136" s="203"/>
      <c r="Q136" s="202"/>
      <c r="R136" s="224"/>
      <c r="S136" s="224"/>
      <c r="T136" s="488"/>
      <c r="U136" s="205"/>
      <c r="V136" s="203"/>
      <c r="W136" s="146"/>
      <c r="X136" s="181">
        <f t="shared" si="40"/>
        <v>0</v>
      </c>
      <c r="Y136" s="143">
        <f t="shared" si="40"/>
        <v>5</v>
      </c>
      <c r="Z136" s="204">
        <f t="shared" si="40"/>
        <v>5</v>
      </c>
    </row>
    <row r="137" spans="1:26" x14ac:dyDescent="0.25">
      <c r="A137" s="190" t="s">
        <v>281</v>
      </c>
      <c r="B137" s="146">
        <v>5590</v>
      </c>
      <c r="C137" s="181">
        <v>1</v>
      </c>
      <c r="D137" s="203">
        <v>5</v>
      </c>
      <c r="E137" s="204">
        <v>6</v>
      </c>
      <c r="F137" s="224"/>
      <c r="G137" s="224"/>
      <c r="H137" s="202"/>
      <c r="I137" s="205"/>
      <c r="J137" s="203"/>
      <c r="K137" s="202"/>
      <c r="L137" s="224">
        <v>1</v>
      </c>
      <c r="M137" s="224">
        <v>1</v>
      </c>
      <c r="N137" s="202">
        <v>2</v>
      </c>
      <c r="O137" s="205"/>
      <c r="P137" s="203"/>
      <c r="Q137" s="202"/>
      <c r="R137" s="224"/>
      <c r="S137" s="224">
        <v>2</v>
      </c>
      <c r="T137" s="202">
        <v>2</v>
      </c>
      <c r="U137" s="205"/>
      <c r="V137" s="203">
        <v>1</v>
      </c>
      <c r="W137" s="202">
        <v>1</v>
      </c>
      <c r="X137" s="181">
        <f t="shared" si="40"/>
        <v>2</v>
      </c>
      <c r="Y137" s="143">
        <f t="shared" si="40"/>
        <v>9</v>
      </c>
      <c r="Z137" s="204">
        <f t="shared" si="40"/>
        <v>11</v>
      </c>
    </row>
    <row r="138" spans="1:26" ht="15.75" thickBot="1" x14ac:dyDescent="0.3">
      <c r="A138" s="190" t="s">
        <v>282</v>
      </c>
      <c r="B138" s="146">
        <v>5600</v>
      </c>
      <c r="C138" s="181"/>
      <c r="D138" s="203">
        <v>1</v>
      </c>
      <c r="E138" s="204">
        <v>1</v>
      </c>
      <c r="F138" s="224"/>
      <c r="G138" s="224"/>
      <c r="H138" s="488"/>
      <c r="I138" s="205"/>
      <c r="J138" s="203"/>
      <c r="K138" s="202"/>
      <c r="L138" s="224"/>
      <c r="M138" s="224"/>
      <c r="N138" s="488"/>
      <c r="O138" s="205"/>
      <c r="P138" s="203"/>
      <c r="Q138" s="202"/>
      <c r="R138" s="224"/>
      <c r="S138" s="224"/>
      <c r="T138" s="488"/>
      <c r="U138" s="205"/>
      <c r="V138" s="203"/>
      <c r="W138" s="146"/>
      <c r="X138" s="181">
        <f t="shared" si="40"/>
        <v>0</v>
      </c>
      <c r="Y138" s="143">
        <f t="shared" si="40"/>
        <v>1</v>
      </c>
      <c r="Z138" s="204">
        <f t="shared" si="40"/>
        <v>1</v>
      </c>
    </row>
    <row r="139" spans="1:26" ht="15.75" thickBot="1" x14ac:dyDescent="0.3">
      <c r="A139" s="183" t="s">
        <v>283</v>
      </c>
      <c r="B139" s="184"/>
      <c r="C139" s="185">
        <f t="shared" ref="C139:Z139" si="41">SUM(C134:C138)</f>
        <v>2</v>
      </c>
      <c r="D139" s="184">
        <f t="shared" si="41"/>
        <v>31</v>
      </c>
      <c r="E139" s="189">
        <f t="shared" si="41"/>
        <v>33</v>
      </c>
      <c r="F139" s="185">
        <f t="shared" si="41"/>
        <v>1</v>
      </c>
      <c r="G139" s="184">
        <f t="shared" si="41"/>
        <v>0</v>
      </c>
      <c r="H139" s="189">
        <f t="shared" si="41"/>
        <v>1</v>
      </c>
      <c r="I139" s="185">
        <f t="shared" si="41"/>
        <v>0</v>
      </c>
      <c r="J139" s="184">
        <f t="shared" si="41"/>
        <v>0</v>
      </c>
      <c r="K139" s="189">
        <f t="shared" si="41"/>
        <v>0</v>
      </c>
      <c r="L139" s="185">
        <f t="shared" si="41"/>
        <v>4</v>
      </c>
      <c r="M139" s="184">
        <f t="shared" si="41"/>
        <v>1</v>
      </c>
      <c r="N139" s="189">
        <f t="shared" si="41"/>
        <v>5</v>
      </c>
      <c r="O139" s="185">
        <f t="shared" si="41"/>
        <v>0</v>
      </c>
      <c r="P139" s="184">
        <f t="shared" si="41"/>
        <v>0</v>
      </c>
      <c r="Q139" s="189">
        <f t="shared" si="41"/>
        <v>0</v>
      </c>
      <c r="R139" s="185">
        <f t="shared" si="41"/>
        <v>14</v>
      </c>
      <c r="S139" s="184">
        <f t="shared" si="41"/>
        <v>15</v>
      </c>
      <c r="T139" s="189">
        <f t="shared" si="41"/>
        <v>29</v>
      </c>
      <c r="U139" s="185">
        <f t="shared" si="41"/>
        <v>0</v>
      </c>
      <c r="V139" s="184">
        <f t="shared" si="41"/>
        <v>3</v>
      </c>
      <c r="W139" s="189">
        <f t="shared" si="41"/>
        <v>3</v>
      </c>
      <c r="X139" s="185">
        <f t="shared" si="41"/>
        <v>21</v>
      </c>
      <c r="Y139" s="184">
        <f t="shared" si="41"/>
        <v>50</v>
      </c>
      <c r="Z139" s="186">
        <f t="shared" si="41"/>
        <v>71</v>
      </c>
    </row>
    <row r="140" spans="1:26" x14ac:dyDescent="0.25">
      <c r="A140" s="190"/>
      <c r="B140" s="146"/>
      <c r="C140" s="181"/>
      <c r="D140" s="203"/>
      <c r="E140" s="182"/>
      <c r="F140" s="224"/>
      <c r="G140" s="224"/>
      <c r="H140" s="224"/>
      <c r="I140" s="205"/>
      <c r="J140" s="203"/>
      <c r="K140" s="266"/>
      <c r="L140" s="224"/>
      <c r="M140" s="224"/>
      <c r="N140" s="224"/>
      <c r="O140" s="205"/>
      <c r="P140" s="203"/>
      <c r="Q140" s="266"/>
      <c r="R140" s="224"/>
      <c r="S140" s="224"/>
      <c r="T140" s="224"/>
      <c r="U140" s="205"/>
      <c r="V140" s="203"/>
      <c r="W140" s="203"/>
    </row>
    <row r="141" spans="1:26" x14ac:dyDescent="0.25">
      <c r="A141" s="190" t="s">
        <v>284</v>
      </c>
      <c r="B141" s="146">
        <v>5540</v>
      </c>
      <c r="C141" s="181"/>
      <c r="D141" s="203">
        <v>5</v>
      </c>
      <c r="E141" s="182">
        <v>5</v>
      </c>
      <c r="F141" s="224"/>
      <c r="G141" s="224">
        <v>1</v>
      </c>
      <c r="H141" s="224">
        <v>1</v>
      </c>
      <c r="I141" s="205"/>
      <c r="J141" s="203"/>
      <c r="K141" s="266"/>
      <c r="L141" s="224"/>
      <c r="M141" s="224">
        <v>6</v>
      </c>
      <c r="N141" s="224">
        <v>6</v>
      </c>
      <c r="O141" s="205"/>
      <c r="P141" s="203"/>
      <c r="Q141" s="266"/>
      <c r="R141" s="224">
        <v>2</v>
      </c>
      <c r="S141" s="224">
        <v>8</v>
      </c>
      <c r="T141" s="224">
        <v>10</v>
      </c>
      <c r="U141" s="205"/>
      <c r="V141" s="203">
        <v>3</v>
      </c>
      <c r="W141" s="203">
        <v>3</v>
      </c>
      <c r="X141" s="181">
        <f t="shared" ref="X141:Z144" si="42">U141+R141+O141+L141+I141+F141+C141</f>
        <v>2</v>
      </c>
      <c r="Y141" s="143">
        <f t="shared" si="42"/>
        <v>23</v>
      </c>
      <c r="Z141" s="182">
        <f t="shared" si="42"/>
        <v>25</v>
      </c>
    </row>
    <row r="142" spans="1:26" x14ac:dyDescent="0.25">
      <c r="A142" s="190" t="s">
        <v>285</v>
      </c>
      <c r="B142" s="146">
        <v>5540</v>
      </c>
      <c r="C142" s="181">
        <v>3</v>
      </c>
      <c r="D142" s="203">
        <v>21</v>
      </c>
      <c r="E142" s="182">
        <v>24</v>
      </c>
      <c r="F142" s="203"/>
      <c r="G142" s="203">
        <v>1</v>
      </c>
      <c r="H142" s="203">
        <v>1</v>
      </c>
      <c r="I142" s="205"/>
      <c r="J142" s="203"/>
      <c r="K142" s="266"/>
      <c r="L142" s="203">
        <v>3</v>
      </c>
      <c r="M142" s="203">
        <v>6</v>
      </c>
      <c r="N142" s="203">
        <v>9</v>
      </c>
      <c r="O142" s="205"/>
      <c r="P142" s="203"/>
      <c r="Q142" s="266"/>
      <c r="R142" s="203">
        <v>7</v>
      </c>
      <c r="S142" s="203">
        <v>20</v>
      </c>
      <c r="T142" s="203">
        <v>27</v>
      </c>
      <c r="U142" s="205"/>
      <c r="V142" s="203">
        <v>8</v>
      </c>
      <c r="W142" s="203">
        <v>8</v>
      </c>
      <c r="X142" s="181">
        <f t="shared" si="42"/>
        <v>13</v>
      </c>
      <c r="Y142" s="143">
        <f t="shared" si="42"/>
        <v>56</v>
      </c>
      <c r="Z142" s="182">
        <f t="shared" si="42"/>
        <v>69</v>
      </c>
    </row>
    <row r="143" spans="1:26" x14ac:dyDescent="0.25">
      <c r="A143" s="190" t="s">
        <v>286</v>
      </c>
      <c r="B143" s="146">
        <v>5620</v>
      </c>
      <c r="C143" s="181"/>
      <c r="D143" s="203">
        <v>2</v>
      </c>
      <c r="E143" s="204">
        <v>2</v>
      </c>
      <c r="F143" s="203"/>
      <c r="G143" s="203"/>
      <c r="H143" s="146"/>
      <c r="I143" s="205"/>
      <c r="J143" s="203"/>
      <c r="K143" s="202"/>
      <c r="L143" s="203"/>
      <c r="M143" s="203">
        <v>2</v>
      </c>
      <c r="N143" s="146">
        <v>2</v>
      </c>
      <c r="O143" s="205"/>
      <c r="P143" s="203"/>
      <c r="Q143" s="202"/>
      <c r="R143" s="203"/>
      <c r="S143" s="203">
        <v>4</v>
      </c>
      <c r="T143" s="146">
        <v>4</v>
      </c>
      <c r="U143" s="205"/>
      <c r="V143" s="203">
        <v>1</v>
      </c>
      <c r="W143" s="146">
        <v>1</v>
      </c>
      <c r="X143" s="181">
        <f t="shared" si="42"/>
        <v>0</v>
      </c>
      <c r="Y143" s="143">
        <f t="shared" si="42"/>
        <v>9</v>
      </c>
      <c r="Z143" s="204">
        <f t="shared" si="42"/>
        <v>9</v>
      </c>
    </row>
    <row r="144" spans="1:26" s="161" customFormat="1" ht="15.75" thickBot="1" x14ac:dyDescent="0.3">
      <c r="A144" s="190" t="s">
        <v>287</v>
      </c>
      <c r="B144" s="146">
        <v>5180</v>
      </c>
      <c r="C144" s="181"/>
      <c r="D144" s="203">
        <v>10</v>
      </c>
      <c r="E144" s="204">
        <v>10</v>
      </c>
      <c r="F144" s="203"/>
      <c r="G144" s="203"/>
      <c r="H144" s="146"/>
      <c r="I144" s="205">
        <v>1</v>
      </c>
      <c r="J144" s="203"/>
      <c r="K144" s="202">
        <v>1</v>
      </c>
      <c r="L144" s="203"/>
      <c r="M144" s="203"/>
      <c r="N144" s="146"/>
      <c r="O144" s="205"/>
      <c r="P144" s="203"/>
      <c r="Q144" s="202"/>
      <c r="R144" s="203"/>
      <c r="S144" s="203">
        <v>1</v>
      </c>
      <c r="T144" s="146">
        <v>1</v>
      </c>
      <c r="U144" s="205"/>
      <c r="V144" s="203"/>
      <c r="W144" s="146"/>
      <c r="X144" s="181">
        <f t="shared" si="42"/>
        <v>1</v>
      </c>
      <c r="Y144" s="143">
        <f t="shared" si="42"/>
        <v>11</v>
      </c>
      <c r="Z144" s="204">
        <f t="shared" si="42"/>
        <v>12</v>
      </c>
    </row>
    <row r="145" spans="1:26" ht="15.75" thickBot="1" x14ac:dyDescent="0.3">
      <c r="A145" s="183" t="s">
        <v>288</v>
      </c>
      <c r="B145" s="184"/>
      <c r="C145" s="185">
        <f>SUM(C141:C144)</f>
        <v>3</v>
      </c>
      <c r="D145" s="184">
        <f>SUM(D141:D144)</f>
        <v>38</v>
      </c>
      <c r="E145" s="186">
        <f>SUM(E141:E144)</f>
        <v>41</v>
      </c>
      <c r="F145" s="185">
        <f t="shared" ref="F145:W145" si="43">SUM(F141:F144)</f>
        <v>0</v>
      </c>
      <c r="G145" s="184">
        <f t="shared" si="43"/>
        <v>2</v>
      </c>
      <c r="H145" s="186">
        <f t="shared" si="43"/>
        <v>2</v>
      </c>
      <c r="I145" s="185">
        <f t="shared" si="43"/>
        <v>1</v>
      </c>
      <c r="J145" s="184">
        <f t="shared" si="43"/>
        <v>0</v>
      </c>
      <c r="K145" s="186">
        <f t="shared" si="43"/>
        <v>1</v>
      </c>
      <c r="L145" s="185">
        <f t="shared" si="43"/>
        <v>3</v>
      </c>
      <c r="M145" s="184">
        <f t="shared" si="43"/>
        <v>14</v>
      </c>
      <c r="N145" s="186">
        <f t="shared" si="43"/>
        <v>17</v>
      </c>
      <c r="O145" s="185">
        <f t="shared" si="43"/>
        <v>0</v>
      </c>
      <c r="P145" s="184">
        <f t="shared" si="43"/>
        <v>0</v>
      </c>
      <c r="Q145" s="186">
        <f t="shared" si="43"/>
        <v>0</v>
      </c>
      <c r="R145" s="185">
        <f t="shared" si="43"/>
        <v>9</v>
      </c>
      <c r="S145" s="184">
        <f t="shared" si="43"/>
        <v>33</v>
      </c>
      <c r="T145" s="186">
        <f t="shared" si="43"/>
        <v>42</v>
      </c>
      <c r="U145" s="185">
        <f t="shared" si="43"/>
        <v>0</v>
      </c>
      <c r="V145" s="184">
        <f t="shared" si="43"/>
        <v>12</v>
      </c>
      <c r="W145" s="186">
        <f t="shared" si="43"/>
        <v>12</v>
      </c>
      <c r="X145" s="185">
        <f>SUM(X141:X144)</f>
        <v>16</v>
      </c>
      <c r="Y145" s="184">
        <f>SUM(Y141:Y144)</f>
        <v>99</v>
      </c>
      <c r="Z145" s="186">
        <f>SUM(Z141:Z144)</f>
        <v>115</v>
      </c>
    </row>
    <row r="146" spans="1:26" x14ac:dyDescent="0.25">
      <c r="A146" s="212"/>
      <c r="B146" s="146"/>
      <c r="C146" s="264"/>
      <c r="D146" s="146"/>
      <c r="E146" s="204"/>
      <c r="F146" s="146"/>
      <c r="G146" s="146"/>
      <c r="H146" s="146"/>
      <c r="I146" s="265"/>
      <c r="J146" s="146"/>
      <c r="K146" s="202"/>
      <c r="L146" s="146"/>
      <c r="M146" s="146"/>
      <c r="N146" s="146"/>
      <c r="O146" s="265"/>
      <c r="P146" s="146"/>
      <c r="Q146" s="202"/>
      <c r="R146" s="146"/>
      <c r="S146" s="146"/>
      <c r="T146" s="146"/>
      <c r="U146" s="265"/>
      <c r="V146" s="146"/>
      <c r="W146" s="146"/>
      <c r="X146" s="264"/>
      <c r="Y146" s="142"/>
      <c r="Z146" s="204"/>
    </row>
    <row r="147" spans="1:26" x14ac:dyDescent="0.25">
      <c r="A147" s="190" t="s">
        <v>289</v>
      </c>
      <c r="B147" s="146">
        <v>5180</v>
      </c>
      <c r="C147" s="181">
        <v>5</v>
      </c>
      <c r="D147" s="203">
        <v>19</v>
      </c>
      <c r="E147" s="204">
        <v>24</v>
      </c>
      <c r="F147" s="203"/>
      <c r="G147" s="203">
        <v>4</v>
      </c>
      <c r="H147" s="146">
        <v>4</v>
      </c>
      <c r="I147" s="205"/>
      <c r="J147" s="203"/>
      <c r="K147" s="202"/>
      <c r="L147" s="203"/>
      <c r="M147" s="203"/>
      <c r="N147" s="146"/>
      <c r="O147" s="205"/>
      <c r="P147" s="203">
        <v>1</v>
      </c>
      <c r="Q147" s="202">
        <v>1</v>
      </c>
      <c r="R147" s="203">
        <v>2</v>
      </c>
      <c r="S147" s="203">
        <v>6</v>
      </c>
      <c r="T147" s="146">
        <v>8</v>
      </c>
      <c r="U147" s="205"/>
      <c r="V147" s="203">
        <v>1</v>
      </c>
      <c r="W147" s="146">
        <v>1</v>
      </c>
      <c r="X147" s="181">
        <f t="shared" ref="X147:Z148" si="44">U147+R147+O147+L147+I147+F147+C147</f>
        <v>7</v>
      </c>
      <c r="Y147" s="143">
        <f t="shared" si="44"/>
        <v>31</v>
      </c>
      <c r="Z147" s="204">
        <f t="shared" si="44"/>
        <v>38</v>
      </c>
    </row>
    <row r="148" spans="1:26" ht="15.75" thickBot="1" x14ac:dyDescent="0.3">
      <c r="A148" s="190" t="s">
        <v>290</v>
      </c>
      <c r="B148" s="146">
        <v>5185</v>
      </c>
      <c r="C148" s="181">
        <v>2</v>
      </c>
      <c r="D148" s="203">
        <v>8</v>
      </c>
      <c r="E148" s="178">
        <v>10</v>
      </c>
      <c r="F148" s="224"/>
      <c r="G148" s="224"/>
      <c r="H148" s="180"/>
      <c r="I148" s="203"/>
      <c r="J148" s="203"/>
      <c r="K148" s="202"/>
      <c r="L148" s="224"/>
      <c r="M148" s="224"/>
      <c r="N148" s="146"/>
      <c r="O148" s="205"/>
      <c r="P148" s="203"/>
      <c r="Q148" s="202"/>
      <c r="R148" s="224">
        <v>1</v>
      </c>
      <c r="S148" s="224"/>
      <c r="T148" s="146">
        <v>1</v>
      </c>
      <c r="U148" s="205"/>
      <c r="V148" s="203"/>
      <c r="W148" s="146"/>
      <c r="X148" s="181">
        <f t="shared" si="44"/>
        <v>3</v>
      </c>
      <c r="Y148" s="143">
        <f t="shared" si="44"/>
        <v>8</v>
      </c>
      <c r="Z148" s="204">
        <f t="shared" si="44"/>
        <v>11</v>
      </c>
    </row>
    <row r="149" spans="1:26" ht="15.75" thickBot="1" x14ac:dyDescent="0.3">
      <c r="A149" s="183" t="s">
        <v>292</v>
      </c>
      <c r="B149" s="184"/>
      <c r="C149" s="185">
        <f t="shared" ref="C149:Z149" si="45">SUM(C147:C148)</f>
        <v>7</v>
      </c>
      <c r="D149" s="184">
        <f t="shared" si="45"/>
        <v>27</v>
      </c>
      <c r="E149" s="189">
        <f t="shared" si="45"/>
        <v>34</v>
      </c>
      <c r="F149" s="187">
        <f t="shared" si="45"/>
        <v>0</v>
      </c>
      <c r="G149" s="184">
        <f t="shared" si="45"/>
        <v>4</v>
      </c>
      <c r="H149" s="188">
        <f t="shared" si="45"/>
        <v>4</v>
      </c>
      <c r="I149" s="184">
        <f t="shared" si="45"/>
        <v>0</v>
      </c>
      <c r="J149" s="184">
        <f t="shared" si="45"/>
        <v>0</v>
      </c>
      <c r="K149" s="188">
        <f t="shared" si="45"/>
        <v>0</v>
      </c>
      <c r="L149" s="184">
        <f t="shared" si="45"/>
        <v>0</v>
      </c>
      <c r="M149" s="184">
        <f t="shared" si="45"/>
        <v>0</v>
      </c>
      <c r="N149" s="184">
        <f t="shared" si="45"/>
        <v>0</v>
      </c>
      <c r="O149" s="187">
        <f t="shared" si="45"/>
        <v>0</v>
      </c>
      <c r="P149" s="184">
        <f t="shared" si="45"/>
        <v>1</v>
      </c>
      <c r="Q149" s="184">
        <f t="shared" si="45"/>
        <v>1</v>
      </c>
      <c r="R149" s="365">
        <f t="shared" si="45"/>
        <v>3</v>
      </c>
      <c r="S149" s="184">
        <f t="shared" si="45"/>
        <v>6</v>
      </c>
      <c r="T149" s="184">
        <f t="shared" si="45"/>
        <v>9</v>
      </c>
      <c r="U149" s="187">
        <f t="shared" si="45"/>
        <v>0</v>
      </c>
      <c r="V149" s="184">
        <f t="shared" si="45"/>
        <v>1</v>
      </c>
      <c r="W149" s="188">
        <f t="shared" si="45"/>
        <v>1</v>
      </c>
      <c r="X149" s="189">
        <f t="shared" si="45"/>
        <v>10</v>
      </c>
      <c r="Y149" s="189">
        <f t="shared" si="45"/>
        <v>39</v>
      </c>
      <c r="Z149" s="186">
        <f t="shared" si="45"/>
        <v>49</v>
      </c>
    </row>
    <row r="150" spans="1:26" x14ac:dyDescent="0.25">
      <c r="A150" s="212"/>
      <c r="B150" s="146"/>
      <c r="C150" s="523"/>
      <c r="D150" s="378"/>
      <c r="E150" s="524"/>
      <c r="I150" s="167"/>
      <c r="J150" s="378"/>
      <c r="K150" s="525"/>
      <c r="O150" s="167"/>
      <c r="P150" s="378"/>
      <c r="Q150" s="525"/>
      <c r="U150" s="167"/>
      <c r="V150" s="378"/>
      <c r="W150" s="525"/>
      <c r="X150" s="523"/>
      <c r="Y150" s="526"/>
      <c r="Z150" s="524"/>
    </row>
    <row r="151" spans="1:26" x14ac:dyDescent="0.25">
      <c r="A151" s="190" t="s">
        <v>293</v>
      </c>
      <c r="B151" s="146">
        <v>5160</v>
      </c>
      <c r="C151" s="181">
        <v>2</v>
      </c>
      <c r="D151" s="203">
        <v>10</v>
      </c>
      <c r="E151" s="204">
        <v>12</v>
      </c>
      <c r="F151" s="203"/>
      <c r="G151" s="203">
        <v>1</v>
      </c>
      <c r="H151" s="146">
        <v>1</v>
      </c>
      <c r="I151" s="205"/>
      <c r="J151" s="203"/>
      <c r="K151" s="202"/>
      <c r="L151" s="203">
        <v>1</v>
      </c>
      <c r="M151" s="203">
        <v>4</v>
      </c>
      <c r="N151" s="146">
        <v>5</v>
      </c>
      <c r="O151" s="205"/>
      <c r="P151" s="203"/>
      <c r="Q151" s="202"/>
      <c r="R151" s="203">
        <v>2</v>
      </c>
      <c r="S151" s="203">
        <v>13</v>
      </c>
      <c r="T151" s="146">
        <v>15</v>
      </c>
      <c r="U151" s="205"/>
      <c r="V151" s="203">
        <v>1</v>
      </c>
      <c r="W151" s="202">
        <v>1</v>
      </c>
      <c r="X151" s="181">
        <f t="shared" ref="X151:Z152" si="46">U151+R151+O151+L151+I151+F151+C151</f>
        <v>5</v>
      </c>
      <c r="Y151" s="143">
        <f t="shared" si="46"/>
        <v>29</v>
      </c>
      <c r="Z151" s="204">
        <f t="shared" si="46"/>
        <v>34</v>
      </c>
    </row>
    <row r="152" spans="1:26" ht="15.75" thickBot="1" x14ac:dyDescent="0.3">
      <c r="A152" s="174" t="s">
        <v>294</v>
      </c>
      <c r="B152" s="175">
        <v>5160</v>
      </c>
      <c r="C152" s="176">
        <v>12</v>
      </c>
      <c r="D152" s="177">
        <v>38</v>
      </c>
      <c r="E152" s="178">
        <v>50</v>
      </c>
      <c r="F152" s="177"/>
      <c r="G152" s="177"/>
      <c r="H152" s="175"/>
      <c r="I152" s="179"/>
      <c r="J152" s="177"/>
      <c r="K152" s="180"/>
      <c r="L152" s="177">
        <v>1</v>
      </c>
      <c r="M152" s="177">
        <v>6</v>
      </c>
      <c r="N152" s="175">
        <v>7</v>
      </c>
      <c r="O152" s="179"/>
      <c r="P152" s="177">
        <v>2</v>
      </c>
      <c r="Q152" s="180">
        <v>2</v>
      </c>
      <c r="R152" s="177">
        <v>3</v>
      </c>
      <c r="S152" s="177">
        <v>13</v>
      </c>
      <c r="T152" s="175">
        <v>16</v>
      </c>
      <c r="U152" s="179"/>
      <c r="V152" s="177">
        <v>2</v>
      </c>
      <c r="W152" s="180">
        <v>2</v>
      </c>
      <c r="X152" s="181">
        <f t="shared" si="46"/>
        <v>16</v>
      </c>
      <c r="Y152" s="143">
        <f t="shared" si="46"/>
        <v>61</v>
      </c>
      <c r="Z152" s="204">
        <f t="shared" si="46"/>
        <v>77</v>
      </c>
    </row>
    <row r="153" spans="1:26" s="207" customFormat="1" thickBot="1" x14ac:dyDescent="0.25">
      <c r="A153" s="206" t="s">
        <v>295</v>
      </c>
      <c r="B153" s="184"/>
      <c r="C153" s="185">
        <f>SUM(C151:C152)</f>
        <v>14</v>
      </c>
      <c r="D153" s="184">
        <f>SUM(D151:D152)</f>
        <v>48</v>
      </c>
      <c r="E153" s="189">
        <f>SUM(E151:E152)</f>
        <v>62</v>
      </c>
      <c r="F153" s="187">
        <f t="shared" ref="F153:M153" si="47">SUM(F151:F152)</f>
        <v>0</v>
      </c>
      <c r="G153" s="184">
        <f t="shared" si="47"/>
        <v>1</v>
      </c>
      <c r="H153" s="184">
        <f t="shared" si="47"/>
        <v>1</v>
      </c>
      <c r="I153" s="187">
        <f t="shared" si="47"/>
        <v>0</v>
      </c>
      <c r="J153" s="184">
        <f t="shared" si="47"/>
        <v>0</v>
      </c>
      <c r="K153" s="184">
        <f t="shared" si="47"/>
        <v>0</v>
      </c>
      <c r="L153" s="187">
        <f t="shared" si="47"/>
        <v>2</v>
      </c>
      <c r="M153" s="184">
        <f t="shared" si="47"/>
        <v>10</v>
      </c>
      <c r="N153" s="184">
        <f>SUM(N151:N152)</f>
        <v>12</v>
      </c>
      <c r="O153" s="187">
        <f>SUM(O151:O152)</f>
        <v>0</v>
      </c>
      <c r="P153" s="184">
        <f>SUM(P151:P152)</f>
        <v>2</v>
      </c>
      <c r="Q153" s="184">
        <f>SUM(Q151:Q152)</f>
        <v>2</v>
      </c>
      <c r="R153" s="187">
        <f t="shared" ref="R153:W153" si="48">SUM(R151:R152)</f>
        <v>5</v>
      </c>
      <c r="S153" s="184">
        <f t="shared" si="48"/>
        <v>26</v>
      </c>
      <c r="T153" s="184">
        <f t="shared" si="48"/>
        <v>31</v>
      </c>
      <c r="U153" s="187">
        <f t="shared" si="48"/>
        <v>0</v>
      </c>
      <c r="V153" s="184">
        <f t="shared" si="48"/>
        <v>3</v>
      </c>
      <c r="W153" s="184">
        <f t="shared" si="48"/>
        <v>3</v>
      </c>
      <c r="X153" s="185">
        <f>SUM(X151:X152)</f>
        <v>21</v>
      </c>
      <c r="Y153" s="189">
        <f>SUM(Y151:Y152)</f>
        <v>90</v>
      </c>
      <c r="Z153" s="186">
        <f>SUM(Z151:Z152)</f>
        <v>111</v>
      </c>
    </row>
    <row r="154" spans="1:26" ht="15.75" thickBot="1" x14ac:dyDescent="0.3">
      <c r="A154" s="190"/>
      <c r="B154" s="146"/>
    </row>
    <row r="155" spans="1:26" ht="15.75" thickBot="1" x14ac:dyDescent="0.3">
      <c r="A155" s="183" t="s">
        <v>291</v>
      </c>
      <c r="B155" s="184">
        <v>5560</v>
      </c>
      <c r="C155" s="185">
        <v>5</v>
      </c>
      <c r="D155" s="184">
        <v>19</v>
      </c>
      <c r="E155" s="186">
        <v>24</v>
      </c>
      <c r="F155" s="184">
        <v>2</v>
      </c>
      <c r="G155" s="184">
        <v>1</v>
      </c>
      <c r="H155" s="184">
        <v>3</v>
      </c>
      <c r="I155" s="187"/>
      <c r="J155" s="184"/>
      <c r="K155" s="188"/>
      <c r="L155" s="184">
        <v>1</v>
      </c>
      <c r="M155" s="184"/>
      <c r="N155" s="184">
        <v>1</v>
      </c>
      <c r="O155" s="187"/>
      <c r="P155" s="184"/>
      <c r="Q155" s="188"/>
      <c r="R155" s="184">
        <v>1</v>
      </c>
      <c r="S155" s="184">
        <v>2</v>
      </c>
      <c r="T155" s="184">
        <v>3</v>
      </c>
      <c r="U155" s="187"/>
      <c r="V155" s="184">
        <v>3</v>
      </c>
      <c r="W155" s="184">
        <v>3</v>
      </c>
      <c r="X155" s="185">
        <f>U155+R155+O155+L155+I155+F155+C155</f>
        <v>9</v>
      </c>
      <c r="Y155" s="189">
        <f>V155+S155+P155+M155+J155+G155+D155</f>
        <v>25</v>
      </c>
      <c r="Z155" s="186">
        <f>W155+T155+Q155+N155+K155+H155+E155</f>
        <v>34</v>
      </c>
    </row>
    <row r="156" spans="1:26" ht="15.75" thickBot="1" x14ac:dyDescent="0.3">
      <c r="A156" s="190"/>
      <c r="B156" s="146"/>
    </row>
    <row r="157" spans="1:26" ht="15.75" thickBot="1" x14ac:dyDescent="0.3">
      <c r="A157" s="183" t="s">
        <v>218</v>
      </c>
      <c r="B157" s="184"/>
      <c r="C157" s="185">
        <v>1</v>
      </c>
      <c r="D157" s="184">
        <v>8</v>
      </c>
      <c r="E157" s="186">
        <v>9</v>
      </c>
      <c r="F157" s="184">
        <v>0</v>
      </c>
      <c r="G157" s="184">
        <v>0</v>
      </c>
      <c r="H157" s="184">
        <v>0</v>
      </c>
      <c r="I157" s="187">
        <v>0</v>
      </c>
      <c r="J157" s="184">
        <v>0</v>
      </c>
      <c r="K157" s="188">
        <v>0</v>
      </c>
      <c r="L157" s="184">
        <v>0</v>
      </c>
      <c r="M157" s="184">
        <v>1</v>
      </c>
      <c r="N157" s="184">
        <v>1</v>
      </c>
      <c r="O157" s="187">
        <v>0</v>
      </c>
      <c r="P157" s="184">
        <v>0</v>
      </c>
      <c r="Q157" s="188">
        <v>0</v>
      </c>
      <c r="R157" s="184">
        <v>0</v>
      </c>
      <c r="S157" s="184">
        <v>0</v>
      </c>
      <c r="T157" s="184">
        <v>0</v>
      </c>
      <c r="U157" s="187">
        <v>0</v>
      </c>
      <c r="V157" s="184">
        <v>4</v>
      </c>
      <c r="W157" s="184">
        <v>4</v>
      </c>
      <c r="X157" s="185">
        <f>U157+R157+O157+L157+I157+F157+C157</f>
        <v>1</v>
      </c>
      <c r="Y157" s="189">
        <f>V157+S157+P157+M157+J157+G157+D157</f>
        <v>13</v>
      </c>
      <c r="Z157" s="186">
        <f>W157+T157+Q157+N157+K157+H157+E157</f>
        <v>14</v>
      </c>
    </row>
    <row r="158" spans="1:26" ht="15.75" thickBot="1" x14ac:dyDescent="0.3">
      <c r="A158" s="183"/>
      <c r="B158" s="184"/>
      <c r="C158" s="185"/>
      <c r="D158" s="184"/>
      <c r="E158" s="186"/>
      <c r="F158" s="184"/>
      <c r="G158" s="184"/>
      <c r="H158" s="184"/>
      <c r="I158" s="187"/>
      <c r="J158" s="184"/>
      <c r="K158" s="188"/>
      <c r="L158" s="184"/>
      <c r="M158" s="184"/>
      <c r="N158" s="184"/>
      <c r="O158" s="187"/>
      <c r="P158" s="184"/>
      <c r="Q158" s="188"/>
      <c r="R158" s="184"/>
      <c r="S158" s="184"/>
      <c r="T158" s="184"/>
      <c r="U158" s="187"/>
      <c r="V158" s="184"/>
      <c r="W158" s="184"/>
      <c r="X158" s="185"/>
      <c r="Y158" s="189"/>
      <c r="Z158" s="186"/>
    </row>
    <row r="159" spans="1:26" ht="15.75" thickBot="1" x14ac:dyDescent="0.3">
      <c r="A159" s="183" t="s">
        <v>296</v>
      </c>
      <c r="B159" s="184"/>
      <c r="C159" s="185">
        <f>C155+C153+C149+C145+C139+C157</f>
        <v>32</v>
      </c>
      <c r="D159" s="184">
        <f t="shared" ref="D159:Y159" si="49">D155+D153+D149+D145+D139+D157</f>
        <v>171</v>
      </c>
      <c r="E159" s="189">
        <f t="shared" si="49"/>
        <v>203</v>
      </c>
      <c r="F159" s="187">
        <f t="shared" si="49"/>
        <v>3</v>
      </c>
      <c r="G159" s="184">
        <f t="shared" si="49"/>
        <v>8</v>
      </c>
      <c r="H159" s="188">
        <f t="shared" si="49"/>
        <v>11</v>
      </c>
      <c r="I159" s="184">
        <f t="shared" si="49"/>
        <v>1</v>
      </c>
      <c r="J159" s="184">
        <f t="shared" si="49"/>
        <v>0</v>
      </c>
      <c r="K159" s="184">
        <f t="shared" si="49"/>
        <v>1</v>
      </c>
      <c r="L159" s="187">
        <f t="shared" si="49"/>
        <v>10</v>
      </c>
      <c r="M159" s="184">
        <f t="shared" si="49"/>
        <v>26</v>
      </c>
      <c r="N159" s="188">
        <f t="shared" si="49"/>
        <v>36</v>
      </c>
      <c r="O159" s="184">
        <f t="shared" si="49"/>
        <v>0</v>
      </c>
      <c r="P159" s="184">
        <f t="shared" si="49"/>
        <v>3</v>
      </c>
      <c r="Q159" s="184">
        <f t="shared" si="49"/>
        <v>3</v>
      </c>
      <c r="R159" s="187">
        <f t="shared" si="49"/>
        <v>32</v>
      </c>
      <c r="S159" s="184">
        <f t="shared" si="49"/>
        <v>82</v>
      </c>
      <c r="T159" s="188">
        <f t="shared" si="49"/>
        <v>114</v>
      </c>
      <c r="U159" s="184">
        <f t="shared" si="49"/>
        <v>0</v>
      </c>
      <c r="V159" s="184">
        <f t="shared" si="49"/>
        <v>26</v>
      </c>
      <c r="W159" s="184">
        <f t="shared" si="49"/>
        <v>26</v>
      </c>
      <c r="X159" s="185">
        <f t="shared" si="49"/>
        <v>78</v>
      </c>
      <c r="Y159" s="189">
        <f t="shared" si="49"/>
        <v>316</v>
      </c>
      <c r="Z159" s="186">
        <f>Z155+Z153+Z149+Z145+Z139+Z157</f>
        <v>394</v>
      </c>
    </row>
    <row r="160" spans="1:26" ht="15.75" thickBot="1" x14ac:dyDescent="0.3">
      <c r="A160" s="212"/>
      <c r="B160" s="146"/>
      <c r="C160" s="181"/>
      <c r="D160" s="203"/>
      <c r="E160" s="182"/>
      <c r="F160" s="203"/>
      <c r="G160" s="203"/>
      <c r="H160" s="203"/>
      <c r="I160" s="205"/>
      <c r="J160" s="203"/>
      <c r="K160" s="266"/>
      <c r="L160" s="203"/>
      <c r="M160" s="203"/>
      <c r="N160" s="203"/>
      <c r="O160" s="205"/>
      <c r="P160" s="203"/>
      <c r="Q160" s="266"/>
      <c r="R160" s="203"/>
      <c r="S160" s="203"/>
      <c r="T160" s="203"/>
      <c r="U160" s="205"/>
      <c r="V160" s="203"/>
      <c r="W160" s="203"/>
    </row>
    <row r="161" spans="1:26" ht="15.75" thickBot="1" x14ac:dyDescent="0.3">
      <c r="A161" s="487" t="s">
        <v>297</v>
      </c>
      <c r="B161" s="355"/>
      <c r="C161" s="356"/>
      <c r="D161" s="357"/>
      <c r="E161" s="252"/>
      <c r="F161" s="357"/>
      <c r="G161" s="357"/>
      <c r="H161" s="357"/>
      <c r="I161" s="358"/>
      <c r="J161" s="357"/>
      <c r="K161" s="359"/>
      <c r="L161" s="357"/>
      <c r="M161" s="357"/>
      <c r="N161" s="357"/>
      <c r="O161" s="358"/>
      <c r="P161" s="357"/>
      <c r="Q161" s="359"/>
      <c r="R161" s="357"/>
      <c r="S161" s="357"/>
      <c r="T161" s="357"/>
      <c r="U161" s="358"/>
      <c r="V161" s="357"/>
      <c r="W161" s="357"/>
      <c r="X161" s="356"/>
      <c r="Y161" s="251"/>
      <c r="Z161" s="252"/>
    </row>
    <row r="162" spans="1:26" x14ac:dyDescent="0.25">
      <c r="A162" s="190" t="s">
        <v>298</v>
      </c>
      <c r="B162" s="146">
        <v>6240</v>
      </c>
      <c r="C162" s="181">
        <v>21</v>
      </c>
      <c r="D162" s="203">
        <v>11</v>
      </c>
      <c r="E162" s="204">
        <v>32</v>
      </c>
      <c r="F162" s="203"/>
      <c r="G162" s="203"/>
      <c r="H162" s="146"/>
      <c r="I162" s="205"/>
      <c r="J162" s="203"/>
      <c r="K162" s="202"/>
      <c r="L162" s="203"/>
      <c r="M162" s="203"/>
      <c r="N162" s="146"/>
      <c r="O162" s="205"/>
      <c r="P162" s="203"/>
      <c r="Q162" s="202"/>
      <c r="R162" s="203">
        <v>22</v>
      </c>
      <c r="S162" s="203">
        <v>22</v>
      </c>
      <c r="T162" s="146">
        <v>44</v>
      </c>
      <c r="U162" s="205">
        <v>2</v>
      </c>
      <c r="V162" s="203">
        <v>1</v>
      </c>
      <c r="W162" s="146">
        <v>3</v>
      </c>
      <c r="X162" s="264">
        <f t="shared" ref="X162:Z163" si="50">U162+R162+O162+L162+I162+F162+C162</f>
        <v>45</v>
      </c>
      <c r="Y162" s="142">
        <f t="shared" si="50"/>
        <v>34</v>
      </c>
      <c r="Z162" s="204">
        <f t="shared" si="50"/>
        <v>79</v>
      </c>
    </row>
    <row r="163" spans="1:26" x14ac:dyDescent="0.25">
      <c r="A163" s="190" t="s">
        <v>299</v>
      </c>
      <c r="B163" s="146">
        <v>6240</v>
      </c>
      <c r="C163" s="181"/>
      <c r="D163" s="203"/>
      <c r="E163" s="204"/>
      <c r="F163" s="203"/>
      <c r="G163" s="203"/>
      <c r="H163" s="146"/>
      <c r="I163" s="205"/>
      <c r="J163" s="203"/>
      <c r="K163" s="202"/>
      <c r="L163" s="203"/>
      <c r="M163" s="203"/>
      <c r="N163" s="146"/>
      <c r="O163" s="205"/>
      <c r="P163" s="203"/>
      <c r="Q163" s="202"/>
      <c r="R163" s="203"/>
      <c r="S163" s="203"/>
      <c r="T163" s="146"/>
      <c r="U163" s="205"/>
      <c r="V163" s="203"/>
      <c r="W163" s="146"/>
      <c r="X163" s="264">
        <f t="shared" si="50"/>
        <v>0</v>
      </c>
      <c r="Y163" s="142">
        <f t="shared" si="50"/>
        <v>0</v>
      </c>
      <c r="Z163" s="204">
        <f t="shared" si="50"/>
        <v>0</v>
      </c>
    </row>
    <row r="164" spans="1:26" ht="15.75" thickBot="1" x14ac:dyDescent="0.3">
      <c r="A164" s="174" t="s">
        <v>300</v>
      </c>
      <c r="B164" s="175">
        <v>6245</v>
      </c>
      <c r="C164" s="176">
        <v>1</v>
      </c>
      <c r="D164" s="177"/>
      <c r="E164" s="178">
        <v>1</v>
      </c>
      <c r="F164" s="177"/>
      <c r="G164" s="177"/>
      <c r="H164" s="175"/>
      <c r="I164" s="179"/>
      <c r="J164" s="177"/>
      <c r="K164" s="180"/>
      <c r="L164" s="177"/>
      <c r="M164" s="177"/>
      <c r="N164" s="175"/>
      <c r="O164" s="179"/>
      <c r="P164" s="177"/>
      <c r="Q164" s="180"/>
      <c r="R164" s="177"/>
      <c r="S164" s="177"/>
      <c r="T164" s="175"/>
      <c r="U164" s="179"/>
      <c r="V164" s="177"/>
      <c r="W164" s="175"/>
      <c r="X164" s="328">
        <f>U164+R164+O164+L164+I164+F164+C164</f>
        <v>1</v>
      </c>
      <c r="Y164" s="330">
        <f>V164+S164+P164+M164+J164+G164+D164</f>
        <v>0</v>
      </c>
      <c r="Z164" s="178">
        <f>W164+T164+Q164+N164+K164+H164+E164</f>
        <v>1</v>
      </c>
    </row>
    <row r="165" spans="1:26" ht="15.75" thickBot="1" x14ac:dyDescent="0.3">
      <c r="A165" s="183" t="s">
        <v>301</v>
      </c>
      <c r="B165" s="184"/>
      <c r="C165" s="185">
        <f>SUM(C162:C164)</f>
        <v>22</v>
      </c>
      <c r="D165" s="184">
        <f>SUM(D162:D164)</f>
        <v>11</v>
      </c>
      <c r="E165" s="186">
        <f>SUM(E162:E164)</f>
        <v>33</v>
      </c>
      <c r="F165" s="185">
        <f t="shared" ref="F165:Z165" si="51">SUM(F162:F164)</f>
        <v>0</v>
      </c>
      <c r="G165" s="184">
        <f t="shared" si="51"/>
        <v>0</v>
      </c>
      <c r="H165" s="186">
        <f t="shared" si="51"/>
        <v>0</v>
      </c>
      <c r="I165" s="185">
        <f t="shared" si="51"/>
        <v>0</v>
      </c>
      <c r="J165" s="184">
        <f t="shared" si="51"/>
        <v>0</v>
      </c>
      <c r="K165" s="186">
        <f t="shared" si="51"/>
        <v>0</v>
      </c>
      <c r="L165" s="185">
        <f t="shared" si="51"/>
        <v>0</v>
      </c>
      <c r="M165" s="184">
        <f t="shared" si="51"/>
        <v>0</v>
      </c>
      <c r="N165" s="186">
        <f t="shared" si="51"/>
        <v>0</v>
      </c>
      <c r="O165" s="185">
        <f t="shared" si="51"/>
        <v>0</v>
      </c>
      <c r="P165" s="184">
        <f t="shared" si="51"/>
        <v>0</v>
      </c>
      <c r="Q165" s="186">
        <f t="shared" si="51"/>
        <v>0</v>
      </c>
      <c r="R165" s="185">
        <f t="shared" si="51"/>
        <v>22</v>
      </c>
      <c r="S165" s="184">
        <f t="shared" si="51"/>
        <v>22</v>
      </c>
      <c r="T165" s="186">
        <f t="shared" si="51"/>
        <v>44</v>
      </c>
      <c r="U165" s="185">
        <f t="shared" si="51"/>
        <v>2</v>
      </c>
      <c r="V165" s="184">
        <f t="shared" si="51"/>
        <v>1</v>
      </c>
      <c r="W165" s="186">
        <f t="shared" si="51"/>
        <v>3</v>
      </c>
      <c r="X165" s="185">
        <f t="shared" si="51"/>
        <v>46</v>
      </c>
      <c r="Y165" s="184">
        <f t="shared" si="51"/>
        <v>34</v>
      </c>
      <c r="Z165" s="186">
        <f t="shared" si="51"/>
        <v>80</v>
      </c>
    </row>
    <row r="166" spans="1:26" ht="15.75" thickBot="1" x14ac:dyDescent="0.3">
      <c r="A166" s="212"/>
      <c r="B166" s="146"/>
      <c r="C166" s="264"/>
      <c r="D166" s="146"/>
      <c r="E166" s="204"/>
      <c r="F166" s="146"/>
      <c r="G166" s="146"/>
      <c r="H166" s="346"/>
      <c r="I166" s="146"/>
      <c r="J166" s="146"/>
      <c r="K166" s="202"/>
      <c r="L166" s="146"/>
      <c r="M166" s="146"/>
      <c r="N166" s="346"/>
      <c r="O166" s="146"/>
      <c r="P166" s="146"/>
      <c r="Q166" s="202"/>
      <c r="R166" s="146"/>
      <c r="S166" s="146"/>
      <c r="T166" s="146"/>
      <c r="U166" s="265"/>
      <c r="V166" s="146"/>
      <c r="W166" s="146"/>
      <c r="X166" s="264"/>
      <c r="Y166" s="142"/>
      <c r="Z166" s="204"/>
    </row>
    <row r="167" spans="1:26" s="207" customFormat="1" thickBot="1" x14ac:dyDescent="0.25">
      <c r="A167" s="183" t="s">
        <v>302</v>
      </c>
      <c r="B167" s="184">
        <v>6045</v>
      </c>
      <c r="C167" s="185">
        <v>6</v>
      </c>
      <c r="D167" s="184">
        <v>6</v>
      </c>
      <c r="E167" s="186">
        <v>12</v>
      </c>
      <c r="F167" s="184"/>
      <c r="G167" s="184"/>
      <c r="H167" s="307"/>
      <c r="I167" s="184"/>
      <c r="J167" s="184"/>
      <c r="K167" s="307"/>
      <c r="L167" s="184"/>
      <c r="M167" s="184"/>
      <c r="N167" s="307"/>
      <c r="O167" s="184"/>
      <c r="P167" s="184"/>
      <c r="Q167" s="307"/>
      <c r="R167" s="184"/>
      <c r="S167" s="184"/>
      <c r="T167" s="303"/>
      <c r="U167" s="187">
        <v>1</v>
      </c>
      <c r="V167" s="184"/>
      <c r="W167" s="303">
        <v>1</v>
      </c>
      <c r="X167" s="185">
        <f>U167+R167+O167+L167+I167+F167+C167</f>
        <v>7</v>
      </c>
      <c r="Y167" s="189">
        <f>V167+S167+P167+M167+J167+G167+D167</f>
        <v>6</v>
      </c>
      <c r="Z167" s="186">
        <f>W167+T167+Q167+N167+K167+H167+E167</f>
        <v>13</v>
      </c>
    </row>
    <row r="168" spans="1:26" x14ac:dyDescent="0.25">
      <c r="A168" s="212"/>
      <c r="B168" s="146"/>
      <c r="C168" s="264"/>
      <c r="D168" s="146"/>
      <c r="E168" s="204"/>
      <c r="F168" s="146"/>
      <c r="G168" s="146"/>
      <c r="H168" s="202"/>
      <c r="I168" s="146"/>
      <c r="J168" s="146"/>
      <c r="K168" s="202"/>
      <c r="L168" s="146"/>
      <c r="M168" s="146"/>
      <c r="N168" s="202"/>
      <c r="O168" s="146"/>
      <c r="P168" s="146"/>
      <c r="Q168" s="202"/>
      <c r="R168" s="146"/>
      <c r="S168" s="146"/>
      <c r="T168" s="146"/>
      <c r="U168" s="265"/>
      <c r="V168" s="146"/>
      <c r="W168" s="146"/>
      <c r="X168" s="264"/>
      <c r="Y168" s="142"/>
      <c r="Z168" s="204"/>
    </row>
    <row r="169" spans="1:26" s="302" customFormat="1" x14ac:dyDescent="0.25">
      <c r="A169" s="190" t="s">
        <v>303</v>
      </c>
      <c r="B169" s="146">
        <v>6220</v>
      </c>
      <c r="C169" s="311">
        <v>100</v>
      </c>
      <c r="D169" s="312">
        <v>20</v>
      </c>
      <c r="E169" s="313">
        <v>120</v>
      </c>
      <c r="F169" s="312">
        <v>2</v>
      </c>
      <c r="G169" s="312">
        <v>1</v>
      </c>
      <c r="H169" s="287">
        <v>3</v>
      </c>
      <c r="I169" s="314"/>
      <c r="J169" s="312"/>
      <c r="K169" s="315"/>
      <c r="L169" s="312">
        <v>3</v>
      </c>
      <c r="M169" s="312">
        <v>1</v>
      </c>
      <c r="N169" s="315">
        <v>4</v>
      </c>
      <c r="O169" s="312">
        <v>1</v>
      </c>
      <c r="P169" s="312"/>
      <c r="Q169" s="315">
        <v>1</v>
      </c>
      <c r="R169" s="312"/>
      <c r="S169" s="312"/>
      <c r="T169" s="287"/>
      <c r="U169" s="314">
        <v>3</v>
      </c>
      <c r="V169" s="312"/>
      <c r="W169" s="287">
        <v>3</v>
      </c>
      <c r="X169" s="181">
        <f>U169+R169+O169+L169+I169+F169+C169</f>
        <v>109</v>
      </c>
      <c r="Y169" s="143">
        <f t="shared" ref="X169:Z170" si="52">V169+S169+P169+M169+J169+G169+D169</f>
        <v>22</v>
      </c>
      <c r="Z169" s="204">
        <f t="shared" si="52"/>
        <v>131</v>
      </c>
    </row>
    <row r="170" spans="1:26" s="302" customFormat="1" x14ac:dyDescent="0.25">
      <c r="A170" s="190" t="s">
        <v>304</v>
      </c>
      <c r="B170" s="146">
        <v>6220</v>
      </c>
      <c r="C170" s="311">
        <v>9</v>
      </c>
      <c r="D170" s="312">
        <v>5</v>
      </c>
      <c r="E170" s="313">
        <v>14</v>
      </c>
      <c r="F170" s="312"/>
      <c r="G170" s="312"/>
      <c r="H170" s="287"/>
      <c r="I170" s="314"/>
      <c r="J170" s="312"/>
      <c r="K170" s="315"/>
      <c r="L170" s="312"/>
      <c r="M170" s="312"/>
      <c r="N170" s="287"/>
      <c r="O170" s="314"/>
      <c r="P170" s="312"/>
      <c r="Q170" s="315"/>
      <c r="R170" s="312"/>
      <c r="S170" s="312"/>
      <c r="T170" s="287"/>
      <c r="U170" s="314"/>
      <c r="V170" s="312"/>
      <c r="W170" s="287"/>
      <c r="X170" s="181">
        <f t="shared" si="52"/>
        <v>9</v>
      </c>
      <c r="Y170" s="143">
        <f t="shared" si="52"/>
        <v>5</v>
      </c>
      <c r="Z170" s="204">
        <f t="shared" si="52"/>
        <v>14</v>
      </c>
    </row>
    <row r="171" spans="1:26" s="302" customFormat="1" x14ac:dyDescent="0.25">
      <c r="A171" s="190" t="s">
        <v>305</v>
      </c>
      <c r="B171" s="146">
        <v>6221</v>
      </c>
      <c r="C171" s="311">
        <v>5</v>
      </c>
      <c r="D171" s="312">
        <v>3</v>
      </c>
      <c r="E171" s="313">
        <v>8</v>
      </c>
      <c r="F171" s="312"/>
      <c r="G171" s="312"/>
      <c r="H171" s="287"/>
      <c r="I171" s="314"/>
      <c r="J171" s="312"/>
      <c r="K171" s="315"/>
      <c r="L171" s="312"/>
      <c r="M171" s="312"/>
      <c r="N171" s="287"/>
      <c r="O171" s="314"/>
      <c r="P171" s="312"/>
      <c r="Q171" s="315"/>
      <c r="R171" s="312">
        <v>1</v>
      </c>
      <c r="S171" s="312">
        <v>2</v>
      </c>
      <c r="T171" s="287">
        <v>3</v>
      </c>
      <c r="U171" s="314"/>
      <c r="V171" s="312"/>
      <c r="W171" s="287"/>
      <c r="X171" s="181">
        <f>U171+R171+O171+L171+I171+F171+C171</f>
        <v>6</v>
      </c>
      <c r="Y171" s="143">
        <f>V171+S171+P171+M171+J171+G171+D171</f>
        <v>5</v>
      </c>
      <c r="Z171" s="204">
        <f>W171+T171+Q171+N171+K171+H171+E171</f>
        <v>11</v>
      </c>
    </row>
    <row r="172" spans="1:26" x14ac:dyDescent="0.25">
      <c r="A172" s="190" t="s">
        <v>306</v>
      </c>
      <c r="B172" s="146">
        <v>6220</v>
      </c>
      <c r="C172" s="181"/>
      <c r="D172" s="203"/>
      <c r="E172" s="313"/>
      <c r="F172" s="224"/>
      <c r="G172" s="224"/>
      <c r="H172" s="287"/>
      <c r="I172" s="205"/>
      <c r="J172" s="203"/>
      <c r="K172" s="315"/>
      <c r="L172" s="224">
        <v>1</v>
      </c>
      <c r="M172" s="224"/>
      <c r="N172" s="287">
        <v>1</v>
      </c>
      <c r="O172" s="205"/>
      <c r="P172" s="203"/>
      <c r="Q172" s="315"/>
      <c r="R172" s="224">
        <v>4</v>
      </c>
      <c r="S172" s="224"/>
      <c r="T172" s="287">
        <v>4</v>
      </c>
      <c r="U172" s="205"/>
      <c r="V172" s="203">
        <v>1</v>
      </c>
      <c r="W172" s="287">
        <v>1</v>
      </c>
      <c r="X172" s="181">
        <f t="shared" ref="X172:Z177" si="53">U172+R172+O172+L172+I172+F172+C172</f>
        <v>5</v>
      </c>
      <c r="Y172" s="143">
        <f t="shared" si="53"/>
        <v>1</v>
      </c>
      <c r="Z172" s="204">
        <f t="shared" si="53"/>
        <v>6</v>
      </c>
    </row>
    <row r="173" spans="1:26" x14ac:dyDescent="0.25">
      <c r="A173" s="190" t="s">
        <v>307</v>
      </c>
      <c r="B173" s="146">
        <v>6230</v>
      </c>
      <c r="C173" s="181">
        <v>10</v>
      </c>
      <c r="D173" s="203">
        <v>6</v>
      </c>
      <c r="E173" s="313">
        <v>16</v>
      </c>
      <c r="F173" s="224">
        <v>1</v>
      </c>
      <c r="G173" s="224">
        <v>1</v>
      </c>
      <c r="H173" s="287">
        <v>2</v>
      </c>
      <c r="I173" s="205"/>
      <c r="J173" s="203"/>
      <c r="K173" s="315"/>
      <c r="L173" s="224"/>
      <c r="M173" s="224">
        <v>2</v>
      </c>
      <c r="N173" s="287">
        <v>2</v>
      </c>
      <c r="O173" s="205"/>
      <c r="P173" s="203"/>
      <c r="Q173" s="315"/>
      <c r="R173" s="224">
        <v>1</v>
      </c>
      <c r="S173" s="224"/>
      <c r="T173" s="287">
        <v>1</v>
      </c>
      <c r="U173" s="205"/>
      <c r="V173" s="203"/>
      <c r="W173" s="287"/>
      <c r="X173" s="181">
        <f t="shared" si="53"/>
        <v>12</v>
      </c>
      <c r="Y173" s="143">
        <f t="shared" si="53"/>
        <v>9</v>
      </c>
      <c r="Z173" s="204">
        <f t="shared" si="53"/>
        <v>21</v>
      </c>
    </row>
    <row r="174" spans="1:26" x14ac:dyDescent="0.25">
      <c r="A174" s="190" t="s">
        <v>308</v>
      </c>
      <c r="B174" s="146">
        <v>6231</v>
      </c>
      <c r="C174" s="181">
        <v>0</v>
      </c>
      <c r="D174" s="203">
        <v>0</v>
      </c>
      <c r="E174" s="313">
        <f t="shared" ref="E174:E175" si="54">C174+D174</f>
        <v>0</v>
      </c>
      <c r="F174" s="224">
        <v>0</v>
      </c>
      <c r="G174" s="224">
        <v>0</v>
      </c>
      <c r="H174" s="287">
        <f t="shared" ref="H174:H175" si="55">F174+G174</f>
        <v>0</v>
      </c>
      <c r="I174" s="205">
        <v>0</v>
      </c>
      <c r="J174" s="203">
        <v>0</v>
      </c>
      <c r="K174" s="315">
        <f t="shared" ref="K174:K175" si="56">I174+J174</f>
        <v>0</v>
      </c>
      <c r="L174" s="224">
        <v>0</v>
      </c>
      <c r="M174" s="224">
        <v>0</v>
      </c>
      <c r="N174" s="287">
        <f t="shared" ref="N174:N175" si="57">L174+M174</f>
        <v>0</v>
      </c>
      <c r="O174" s="205">
        <v>0</v>
      </c>
      <c r="P174" s="203">
        <v>0</v>
      </c>
      <c r="Q174" s="315">
        <f t="shared" ref="Q174:Q175" si="58">O174+P174</f>
        <v>0</v>
      </c>
      <c r="R174" s="224">
        <v>0</v>
      </c>
      <c r="S174" s="224">
        <v>0</v>
      </c>
      <c r="T174" s="287">
        <f t="shared" ref="T174:T175" si="59">R174+S174</f>
        <v>0</v>
      </c>
      <c r="U174" s="205">
        <v>0</v>
      </c>
      <c r="V174" s="203">
        <v>0</v>
      </c>
      <c r="W174" s="287">
        <f t="shared" ref="W174:W175" si="60">U174+V174</f>
        <v>0</v>
      </c>
      <c r="X174" s="181">
        <f>U174+R174+O174+L174+I174+F174+C174</f>
        <v>0</v>
      </c>
      <c r="Y174" s="143">
        <f t="shared" si="53"/>
        <v>0</v>
      </c>
      <c r="Z174" s="204">
        <f t="shared" si="53"/>
        <v>0</v>
      </c>
    </row>
    <row r="175" spans="1:26" x14ac:dyDescent="0.25">
      <c r="A175" s="190" t="s">
        <v>309</v>
      </c>
      <c r="B175" s="146">
        <v>6232</v>
      </c>
      <c r="C175" s="181">
        <v>0</v>
      </c>
      <c r="D175" s="203">
        <v>0</v>
      </c>
      <c r="E175" s="313">
        <f t="shared" si="54"/>
        <v>0</v>
      </c>
      <c r="F175" s="224">
        <v>0</v>
      </c>
      <c r="G175" s="224">
        <v>0</v>
      </c>
      <c r="H175" s="315">
        <f t="shared" si="55"/>
        <v>0</v>
      </c>
      <c r="I175" s="205">
        <v>0</v>
      </c>
      <c r="J175" s="203">
        <v>0</v>
      </c>
      <c r="K175" s="315">
        <f t="shared" si="56"/>
        <v>0</v>
      </c>
      <c r="L175" s="224">
        <v>0</v>
      </c>
      <c r="M175" s="224">
        <v>0</v>
      </c>
      <c r="N175" s="315">
        <f t="shared" si="57"/>
        <v>0</v>
      </c>
      <c r="O175" s="205">
        <v>0</v>
      </c>
      <c r="P175" s="203">
        <v>0</v>
      </c>
      <c r="Q175" s="315">
        <f t="shared" si="58"/>
        <v>0</v>
      </c>
      <c r="R175" s="224">
        <v>0</v>
      </c>
      <c r="S175" s="224">
        <v>0</v>
      </c>
      <c r="T175" s="315">
        <f t="shared" si="59"/>
        <v>0</v>
      </c>
      <c r="U175" s="205">
        <v>0</v>
      </c>
      <c r="V175" s="203">
        <v>0</v>
      </c>
      <c r="W175" s="315">
        <f t="shared" si="60"/>
        <v>0</v>
      </c>
      <c r="X175" s="181">
        <f>U175+R175+O175+L175+I175+F175+C175</f>
        <v>0</v>
      </c>
      <c r="Y175" s="143">
        <f>V175+S175+P175+M175+J175+G175+D175</f>
        <v>0</v>
      </c>
      <c r="Z175" s="204">
        <f>W175+T175+Q175+N175+K175+H175+E175</f>
        <v>0</v>
      </c>
    </row>
    <row r="176" spans="1:26" x14ac:dyDescent="0.25">
      <c r="A176" s="190" t="s">
        <v>310</v>
      </c>
      <c r="B176" s="146">
        <v>6246</v>
      </c>
      <c r="C176" s="181">
        <v>1</v>
      </c>
      <c r="D176" s="203"/>
      <c r="E176" s="313">
        <v>1</v>
      </c>
      <c r="F176" s="224"/>
      <c r="G176" s="224"/>
      <c r="H176" s="315"/>
      <c r="I176" s="205"/>
      <c r="J176" s="203"/>
      <c r="K176" s="315"/>
      <c r="L176" s="224"/>
      <c r="M176" s="224"/>
      <c r="N176" s="315"/>
      <c r="O176" s="205"/>
      <c r="P176" s="203"/>
      <c r="Q176" s="315"/>
      <c r="R176" s="224"/>
      <c r="S176" s="224"/>
      <c r="T176" s="315"/>
      <c r="U176" s="205"/>
      <c r="V176" s="203"/>
      <c r="W176" s="315"/>
      <c r="X176" s="181">
        <f>U176+R176+O176+L176+I176+F176+C176</f>
        <v>1</v>
      </c>
      <c r="Y176" s="143">
        <f>V176+S176+P176+M176+J176+G176+D176</f>
        <v>0</v>
      </c>
      <c r="Z176" s="204">
        <f>W176+T176+Q176+N176+K176+H176+E176</f>
        <v>1</v>
      </c>
    </row>
    <row r="177" spans="1:26" ht="15.75" thickBot="1" x14ac:dyDescent="0.3">
      <c r="A177" s="190" t="s">
        <v>311</v>
      </c>
      <c r="B177" s="146">
        <v>6248</v>
      </c>
      <c r="C177" s="181">
        <v>2</v>
      </c>
      <c r="D177" s="203"/>
      <c r="E177" s="313">
        <v>2</v>
      </c>
      <c r="F177" s="224"/>
      <c r="G177" s="224"/>
      <c r="H177" s="287"/>
      <c r="I177" s="205"/>
      <c r="J177" s="203"/>
      <c r="K177" s="315"/>
      <c r="L177" s="224"/>
      <c r="M177" s="224"/>
      <c r="N177" s="287"/>
      <c r="O177" s="205"/>
      <c r="P177" s="203"/>
      <c r="Q177" s="315"/>
      <c r="R177" s="224"/>
      <c r="S177" s="224"/>
      <c r="T177" s="287"/>
      <c r="U177" s="205"/>
      <c r="V177" s="203"/>
      <c r="W177" s="287"/>
      <c r="X177" s="181">
        <f>U177+R177+O177+L177+I177+F177+C177</f>
        <v>2</v>
      </c>
      <c r="Y177" s="143">
        <f t="shared" si="53"/>
        <v>0</v>
      </c>
      <c r="Z177" s="204">
        <f t="shared" si="53"/>
        <v>2</v>
      </c>
    </row>
    <row r="178" spans="1:26" ht="15.75" thickBot="1" x14ac:dyDescent="0.3">
      <c r="A178" s="183" t="s">
        <v>312</v>
      </c>
      <c r="B178" s="184"/>
      <c r="C178" s="185">
        <f t="shared" ref="C178:Z178" si="61">SUM(C169:C177)</f>
        <v>127</v>
      </c>
      <c r="D178" s="184">
        <f t="shared" si="61"/>
        <v>34</v>
      </c>
      <c r="E178" s="186">
        <f t="shared" si="61"/>
        <v>161</v>
      </c>
      <c r="F178" s="184">
        <f t="shared" si="61"/>
        <v>3</v>
      </c>
      <c r="G178" s="184">
        <f t="shared" si="61"/>
        <v>2</v>
      </c>
      <c r="H178" s="184">
        <f t="shared" si="61"/>
        <v>5</v>
      </c>
      <c r="I178" s="187">
        <f t="shared" si="61"/>
        <v>0</v>
      </c>
      <c r="J178" s="184">
        <f t="shared" si="61"/>
        <v>0</v>
      </c>
      <c r="K178" s="188">
        <f t="shared" si="61"/>
        <v>0</v>
      </c>
      <c r="L178" s="184">
        <f t="shared" si="61"/>
        <v>4</v>
      </c>
      <c r="M178" s="184">
        <f t="shared" si="61"/>
        <v>3</v>
      </c>
      <c r="N178" s="184">
        <f t="shared" si="61"/>
        <v>7</v>
      </c>
      <c r="O178" s="187">
        <f t="shared" si="61"/>
        <v>1</v>
      </c>
      <c r="P178" s="184">
        <f t="shared" si="61"/>
        <v>0</v>
      </c>
      <c r="Q178" s="188">
        <f t="shared" si="61"/>
        <v>1</v>
      </c>
      <c r="R178" s="184">
        <f t="shared" si="61"/>
        <v>6</v>
      </c>
      <c r="S178" s="184">
        <f t="shared" si="61"/>
        <v>2</v>
      </c>
      <c r="T178" s="184">
        <f t="shared" si="61"/>
        <v>8</v>
      </c>
      <c r="U178" s="187">
        <f t="shared" si="61"/>
        <v>3</v>
      </c>
      <c r="V178" s="184">
        <f t="shared" si="61"/>
        <v>1</v>
      </c>
      <c r="W178" s="188">
        <f t="shared" si="61"/>
        <v>4</v>
      </c>
      <c r="X178" s="189">
        <f t="shared" si="61"/>
        <v>144</v>
      </c>
      <c r="Y178" s="189">
        <f t="shared" si="61"/>
        <v>42</v>
      </c>
      <c r="Z178" s="186">
        <f t="shared" si="61"/>
        <v>186</v>
      </c>
    </row>
    <row r="179" spans="1:26" ht="15.75" thickBot="1" x14ac:dyDescent="0.3">
      <c r="A179" s="212"/>
      <c r="B179" s="146"/>
      <c r="F179" s="161"/>
      <c r="G179" s="161"/>
      <c r="H179" s="161"/>
      <c r="L179" s="161"/>
      <c r="M179" s="161"/>
      <c r="N179" s="161"/>
      <c r="R179" s="161"/>
      <c r="S179" s="161"/>
      <c r="T179" s="161"/>
    </row>
    <row r="180" spans="1:26" ht="15.75" thickBot="1" x14ac:dyDescent="0.3">
      <c r="A180" s="183" t="s">
        <v>218</v>
      </c>
      <c r="B180" s="184"/>
      <c r="C180" s="185">
        <v>1</v>
      </c>
      <c r="D180" s="184"/>
      <c r="E180" s="186">
        <v>1</v>
      </c>
      <c r="F180" s="184"/>
      <c r="G180" s="184"/>
      <c r="H180" s="184"/>
      <c r="I180" s="187"/>
      <c r="J180" s="184"/>
      <c r="K180" s="188"/>
      <c r="L180" s="184"/>
      <c r="M180" s="184"/>
      <c r="N180" s="184"/>
      <c r="O180" s="187"/>
      <c r="P180" s="184"/>
      <c r="Q180" s="188"/>
      <c r="R180" s="184"/>
      <c r="S180" s="184"/>
      <c r="T180" s="184"/>
      <c r="U180" s="187"/>
      <c r="V180" s="184"/>
      <c r="W180" s="184"/>
      <c r="X180" s="185">
        <f>U180+R180+O180+L180+I180+F180+C180</f>
        <v>1</v>
      </c>
      <c r="Y180" s="189">
        <f>V180+S180+P180+M180+J180+G180+D180</f>
        <v>0</v>
      </c>
      <c r="Z180" s="186">
        <f>W180+T180+Q180+N180+K180+H180+E180</f>
        <v>1</v>
      </c>
    </row>
    <row r="181" spans="1:26" ht="15.75" thickBot="1" x14ac:dyDescent="0.3">
      <c r="A181" s="183"/>
      <c r="B181" s="184"/>
      <c r="C181" s="185"/>
      <c r="D181" s="184"/>
      <c r="E181" s="186"/>
      <c r="F181" s="184"/>
      <c r="G181" s="184"/>
      <c r="H181" s="184"/>
      <c r="I181" s="187"/>
      <c r="J181" s="184"/>
      <c r="K181" s="188"/>
      <c r="L181" s="184"/>
      <c r="M181" s="184"/>
      <c r="N181" s="184"/>
      <c r="O181" s="187"/>
      <c r="P181" s="184"/>
      <c r="Q181" s="188"/>
      <c r="R181" s="184"/>
      <c r="S181" s="184"/>
      <c r="T181" s="184"/>
      <c r="U181" s="187"/>
      <c r="V181" s="184"/>
      <c r="W181" s="184"/>
      <c r="X181" s="185"/>
      <c r="Y181" s="189"/>
      <c r="Z181" s="186"/>
    </row>
    <row r="182" spans="1:26" ht="15.75" thickBot="1" x14ac:dyDescent="0.3">
      <c r="A182" s="183" t="s">
        <v>313</v>
      </c>
      <c r="B182" s="184"/>
      <c r="C182" s="185">
        <f>C178+C165+C167+C180</f>
        <v>156</v>
      </c>
      <c r="D182" s="184">
        <f t="shared" ref="D182:Z182" si="62">D178+D165+D167+D180</f>
        <v>51</v>
      </c>
      <c r="E182" s="186">
        <f t="shared" si="62"/>
        <v>207</v>
      </c>
      <c r="F182" s="187">
        <f t="shared" si="62"/>
        <v>3</v>
      </c>
      <c r="G182" s="184">
        <f t="shared" si="62"/>
        <v>2</v>
      </c>
      <c r="H182" s="188">
        <f t="shared" si="62"/>
        <v>5</v>
      </c>
      <c r="I182" s="187">
        <f t="shared" si="62"/>
        <v>0</v>
      </c>
      <c r="J182" s="184">
        <f t="shared" si="62"/>
        <v>0</v>
      </c>
      <c r="K182" s="188">
        <f t="shared" si="62"/>
        <v>0</v>
      </c>
      <c r="L182" s="187">
        <f t="shared" si="62"/>
        <v>4</v>
      </c>
      <c r="M182" s="184">
        <f t="shared" si="62"/>
        <v>3</v>
      </c>
      <c r="N182" s="188">
        <f t="shared" si="62"/>
        <v>7</v>
      </c>
      <c r="O182" s="187">
        <f t="shared" si="62"/>
        <v>1</v>
      </c>
      <c r="P182" s="184">
        <f t="shared" si="62"/>
        <v>0</v>
      </c>
      <c r="Q182" s="188">
        <f t="shared" si="62"/>
        <v>1</v>
      </c>
      <c r="R182" s="187">
        <f t="shared" si="62"/>
        <v>28</v>
      </c>
      <c r="S182" s="184">
        <f t="shared" si="62"/>
        <v>24</v>
      </c>
      <c r="T182" s="188">
        <f t="shared" si="62"/>
        <v>52</v>
      </c>
      <c r="U182" s="187">
        <f t="shared" si="62"/>
        <v>6</v>
      </c>
      <c r="V182" s="184">
        <f t="shared" si="62"/>
        <v>2</v>
      </c>
      <c r="W182" s="188">
        <f t="shared" si="62"/>
        <v>8</v>
      </c>
      <c r="X182" s="185">
        <f t="shared" si="62"/>
        <v>198</v>
      </c>
      <c r="Y182" s="189">
        <f t="shared" si="62"/>
        <v>82</v>
      </c>
      <c r="Z182" s="186">
        <f t="shared" si="62"/>
        <v>280</v>
      </c>
    </row>
    <row r="183" spans="1:26" ht="15.75" thickBot="1" x14ac:dyDescent="0.3">
      <c r="A183" s="212"/>
      <c r="B183" s="146"/>
      <c r="C183" s="181"/>
      <c r="D183" s="203"/>
      <c r="E183" s="182"/>
      <c r="F183" s="203"/>
      <c r="G183" s="203"/>
      <c r="H183" s="203"/>
      <c r="I183" s="205"/>
      <c r="J183" s="203"/>
      <c r="K183" s="266"/>
      <c r="L183" s="203"/>
      <c r="M183" s="203"/>
      <c r="N183" s="203"/>
      <c r="O183" s="205"/>
      <c r="P183" s="203"/>
      <c r="Q183" s="266"/>
      <c r="R183" s="203"/>
      <c r="S183" s="203"/>
      <c r="T183" s="203"/>
      <c r="U183" s="205"/>
      <c r="V183" s="203"/>
      <c r="W183" s="203"/>
    </row>
    <row r="184" spans="1:26" ht="15.75" thickBot="1" x14ac:dyDescent="0.3">
      <c r="A184" s="487" t="s">
        <v>314</v>
      </c>
      <c r="B184" s="355"/>
      <c r="C184" s="513"/>
      <c r="D184" s="437"/>
      <c r="E184" s="514"/>
      <c r="F184" s="437"/>
      <c r="G184" s="437"/>
      <c r="H184" s="437"/>
      <c r="I184" s="436"/>
      <c r="J184" s="437"/>
      <c r="K184" s="438"/>
      <c r="L184" s="437"/>
      <c r="M184" s="437"/>
      <c r="N184" s="437"/>
      <c r="O184" s="436"/>
      <c r="P184" s="437"/>
      <c r="Q184" s="438"/>
      <c r="R184" s="437"/>
      <c r="S184" s="437"/>
      <c r="T184" s="437"/>
      <c r="U184" s="436"/>
      <c r="V184" s="437"/>
      <c r="W184" s="437"/>
      <c r="X184" s="356"/>
      <c r="Y184" s="251"/>
      <c r="Z184" s="252"/>
    </row>
    <row r="185" spans="1:26" s="323" customFormat="1" x14ac:dyDescent="0.25">
      <c r="A185" s="340" t="s">
        <v>315</v>
      </c>
      <c r="B185" s="341">
        <v>7400</v>
      </c>
      <c r="C185" s="342">
        <v>62</v>
      </c>
      <c r="D185" s="343"/>
      <c r="E185" s="344">
        <v>62</v>
      </c>
      <c r="F185" s="343">
        <v>13</v>
      </c>
      <c r="G185" s="343"/>
      <c r="H185" s="488">
        <v>13</v>
      </c>
      <c r="I185" s="345">
        <v>2</v>
      </c>
      <c r="J185" s="343"/>
      <c r="K185" s="346">
        <v>2</v>
      </c>
      <c r="L185" s="343">
        <v>1</v>
      </c>
      <c r="M185" s="343"/>
      <c r="N185" s="488">
        <v>1</v>
      </c>
      <c r="O185" s="345">
        <v>3</v>
      </c>
      <c r="P185" s="343"/>
      <c r="Q185" s="346">
        <v>3</v>
      </c>
      <c r="R185" s="343"/>
      <c r="S185" s="343"/>
      <c r="T185" s="488"/>
      <c r="U185" s="345">
        <v>10</v>
      </c>
      <c r="V185" s="343">
        <v>1</v>
      </c>
      <c r="W185" s="488">
        <v>11</v>
      </c>
      <c r="X185" s="181">
        <f>U185+R185+O185+L185+I185+F185+C185</f>
        <v>91</v>
      </c>
      <c r="Y185" s="143">
        <f>V185+S185+P185+M185+J185+G185+D185</f>
        <v>1</v>
      </c>
      <c r="Z185" s="204">
        <f>W185+T185+Q185+N185+K185+H185+E185</f>
        <v>92</v>
      </c>
    </row>
    <row r="186" spans="1:26" x14ac:dyDescent="0.25">
      <c r="A186" s="190" t="s">
        <v>316</v>
      </c>
      <c r="B186" s="146">
        <v>7220</v>
      </c>
      <c r="C186" s="181">
        <v>48</v>
      </c>
      <c r="D186" s="203">
        <v>10</v>
      </c>
      <c r="E186" s="204">
        <v>58</v>
      </c>
      <c r="F186" s="224"/>
      <c r="G186" s="224"/>
      <c r="H186" s="488"/>
      <c r="I186" s="205"/>
      <c r="J186" s="203"/>
      <c r="K186" s="202"/>
      <c r="L186" s="224"/>
      <c r="M186" s="224">
        <v>1</v>
      </c>
      <c r="N186" s="488">
        <v>1</v>
      </c>
      <c r="O186" s="205">
        <v>3</v>
      </c>
      <c r="P186" s="203">
        <v>1</v>
      </c>
      <c r="Q186" s="202">
        <v>4</v>
      </c>
      <c r="R186" s="224">
        <v>1</v>
      </c>
      <c r="S186" s="224"/>
      <c r="T186" s="488">
        <v>1</v>
      </c>
      <c r="U186" s="205">
        <v>1</v>
      </c>
      <c r="V186" s="203">
        <v>2</v>
      </c>
      <c r="W186" s="146">
        <v>3</v>
      </c>
      <c r="X186" s="181">
        <f t="shared" ref="X186:Z194" si="63">U186+R186+O186+L186+I186+F186+C186</f>
        <v>53</v>
      </c>
      <c r="Y186" s="143">
        <f t="shared" si="63"/>
        <v>14</v>
      </c>
      <c r="Z186" s="204">
        <f t="shared" si="63"/>
        <v>67</v>
      </c>
    </row>
    <row r="187" spans="1:26" x14ac:dyDescent="0.25">
      <c r="A187" s="190" t="s">
        <v>317</v>
      </c>
      <c r="B187" s="146">
        <v>7220</v>
      </c>
      <c r="C187" s="181">
        <v>1</v>
      </c>
      <c r="D187" s="203">
        <v>2</v>
      </c>
      <c r="E187" s="204">
        <v>3</v>
      </c>
      <c r="F187" s="224"/>
      <c r="G187" s="224"/>
      <c r="H187" s="488"/>
      <c r="I187" s="205"/>
      <c r="J187" s="203"/>
      <c r="K187" s="202"/>
      <c r="L187" s="224"/>
      <c r="M187" s="224"/>
      <c r="N187" s="488"/>
      <c r="O187" s="205"/>
      <c r="P187" s="203"/>
      <c r="Q187" s="202"/>
      <c r="R187" s="224"/>
      <c r="S187" s="224"/>
      <c r="T187" s="488"/>
      <c r="U187" s="205"/>
      <c r="V187" s="203"/>
      <c r="W187" s="146"/>
      <c r="X187" s="181">
        <f t="shared" si="63"/>
        <v>1</v>
      </c>
      <c r="Y187" s="143">
        <f t="shared" si="63"/>
        <v>2</v>
      </c>
      <c r="Z187" s="204">
        <f t="shared" si="63"/>
        <v>3</v>
      </c>
    </row>
    <row r="188" spans="1:26" x14ac:dyDescent="0.25">
      <c r="A188" s="190" t="s">
        <v>318</v>
      </c>
      <c r="B188" s="146">
        <v>7260</v>
      </c>
      <c r="C188" s="181">
        <v>0</v>
      </c>
      <c r="D188" s="203">
        <v>0</v>
      </c>
      <c r="E188" s="204">
        <f t="shared" ref="E188" si="64">C188+D188</f>
        <v>0</v>
      </c>
      <c r="F188" s="224">
        <v>0</v>
      </c>
      <c r="G188" s="224">
        <v>0</v>
      </c>
      <c r="H188" s="488">
        <f t="shared" ref="H188" si="65">F188+G188</f>
        <v>0</v>
      </c>
      <c r="I188" s="205">
        <v>0</v>
      </c>
      <c r="J188" s="203">
        <v>0</v>
      </c>
      <c r="K188" s="202">
        <f t="shared" ref="K188" si="66">I188+J188</f>
        <v>0</v>
      </c>
      <c r="L188" s="224">
        <v>0</v>
      </c>
      <c r="M188" s="224">
        <v>0</v>
      </c>
      <c r="N188" s="488">
        <f t="shared" ref="N188" si="67">L188+M188</f>
        <v>0</v>
      </c>
      <c r="O188" s="205">
        <v>0</v>
      </c>
      <c r="P188" s="203">
        <v>0</v>
      </c>
      <c r="Q188" s="202">
        <f t="shared" ref="Q188" si="68">O188+P188</f>
        <v>0</v>
      </c>
      <c r="R188" s="224">
        <v>0</v>
      </c>
      <c r="S188" s="224">
        <v>0</v>
      </c>
      <c r="T188" s="488">
        <f t="shared" ref="T188" si="69">R188+S188</f>
        <v>0</v>
      </c>
      <c r="U188" s="205">
        <v>0</v>
      </c>
      <c r="V188" s="203">
        <v>0</v>
      </c>
      <c r="W188" s="146">
        <f t="shared" ref="W188" si="70">U188+V188</f>
        <v>0</v>
      </c>
      <c r="X188" s="181">
        <f t="shared" si="63"/>
        <v>0</v>
      </c>
      <c r="Y188" s="143">
        <f t="shared" si="63"/>
        <v>0</v>
      </c>
      <c r="Z188" s="204">
        <f t="shared" si="63"/>
        <v>0</v>
      </c>
    </row>
    <row r="189" spans="1:26" x14ac:dyDescent="0.25">
      <c r="A189" s="190" t="s">
        <v>319</v>
      </c>
      <c r="B189" s="146">
        <v>7265</v>
      </c>
      <c r="C189" s="181">
        <v>1</v>
      </c>
      <c r="D189" s="203"/>
      <c r="E189" s="204">
        <v>1</v>
      </c>
      <c r="F189" s="224"/>
      <c r="G189" s="224"/>
      <c r="H189" s="488"/>
      <c r="I189" s="205"/>
      <c r="J189" s="203"/>
      <c r="K189" s="202"/>
      <c r="L189" s="224"/>
      <c r="M189" s="224"/>
      <c r="N189" s="488"/>
      <c r="O189" s="205"/>
      <c r="P189" s="203"/>
      <c r="Q189" s="202"/>
      <c r="R189" s="224"/>
      <c r="S189" s="224"/>
      <c r="T189" s="488"/>
      <c r="U189" s="205"/>
      <c r="V189" s="203"/>
      <c r="W189" s="146"/>
      <c r="X189" s="181">
        <f>U189+R189+O189+L189+I189+F189+C189</f>
        <v>1</v>
      </c>
      <c r="Y189" s="143">
        <f t="shared" si="63"/>
        <v>0</v>
      </c>
      <c r="Z189" s="204">
        <f>W189+T189+Q189+N189+K189+H189+E189</f>
        <v>1</v>
      </c>
    </row>
    <row r="190" spans="1:26" x14ac:dyDescent="0.25">
      <c r="A190" s="190" t="s">
        <v>320</v>
      </c>
      <c r="B190" s="146">
        <v>7270</v>
      </c>
      <c r="C190" s="181">
        <v>13</v>
      </c>
      <c r="D190" s="203">
        <v>1</v>
      </c>
      <c r="E190" s="204">
        <v>14</v>
      </c>
      <c r="F190" s="224">
        <v>2</v>
      </c>
      <c r="G190" s="224"/>
      <c r="H190" s="488">
        <v>2</v>
      </c>
      <c r="I190" s="205"/>
      <c r="J190" s="203"/>
      <c r="K190" s="202"/>
      <c r="L190" s="224"/>
      <c r="M190" s="224"/>
      <c r="N190" s="488"/>
      <c r="O190" s="205"/>
      <c r="P190" s="203">
        <v>1</v>
      </c>
      <c r="Q190" s="202">
        <v>1</v>
      </c>
      <c r="R190" s="224"/>
      <c r="S190" s="224"/>
      <c r="T190" s="488"/>
      <c r="U190" s="205"/>
      <c r="V190" s="203"/>
      <c r="W190" s="146"/>
      <c r="X190" s="181">
        <f t="shared" si="63"/>
        <v>15</v>
      </c>
      <c r="Y190" s="143">
        <f t="shared" si="63"/>
        <v>2</v>
      </c>
      <c r="Z190" s="204">
        <f t="shared" si="63"/>
        <v>17</v>
      </c>
    </row>
    <row r="191" spans="1:26" x14ac:dyDescent="0.25">
      <c r="A191" s="190" t="s">
        <v>321</v>
      </c>
      <c r="B191" s="146">
        <v>7270</v>
      </c>
      <c r="C191" s="181">
        <v>1</v>
      </c>
      <c r="D191" s="203"/>
      <c r="E191" s="204">
        <v>1</v>
      </c>
      <c r="F191" s="224"/>
      <c r="G191" s="224"/>
      <c r="H191" s="488"/>
      <c r="I191" s="205"/>
      <c r="J191" s="203"/>
      <c r="K191" s="202"/>
      <c r="L191" s="224"/>
      <c r="M191" s="224"/>
      <c r="N191" s="488"/>
      <c r="O191" s="205"/>
      <c r="P191" s="203"/>
      <c r="Q191" s="202"/>
      <c r="R191" s="224"/>
      <c r="S191" s="224"/>
      <c r="T191" s="488"/>
      <c r="U191" s="205"/>
      <c r="V191" s="203"/>
      <c r="W191" s="146"/>
      <c r="X191" s="181">
        <f t="shared" si="63"/>
        <v>1</v>
      </c>
      <c r="Y191" s="143">
        <f t="shared" si="63"/>
        <v>0</v>
      </c>
      <c r="Z191" s="204">
        <f t="shared" si="63"/>
        <v>1</v>
      </c>
    </row>
    <row r="192" spans="1:26" x14ac:dyDescent="0.25">
      <c r="A192" s="190" t="s">
        <v>322</v>
      </c>
      <c r="B192" s="146">
        <v>7280</v>
      </c>
      <c r="C192" s="181">
        <v>40</v>
      </c>
      <c r="D192" s="203">
        <v>1</v>
      </c>
      <c r="E192" s="204">
        <v>41</v>
      </c>
      <c r="F192" s="224">
        <v>4</v>
      </c>
      <c r="G192" s="224"/>
      <c r="H192" s="488">
        <v>4</v>
      </c>
      <c r="I192" s="205">
        <v>1</v>
      </c>
      <c r="J192" s="203"/>
      <c r="K192" s="202">
        <v>1</v>
      </c>
      <c r="L192" s="224">
        <v>6</v>
      </c>
      <c r="M192" s="224"/>
      <c r="N192" s="488">
        <v>6</v>
      </c>
      <c r="O192" s="205">
        <v>2</v>
      </c>
      <c r="P192" s="203"/>
      <c r="Q192" s="202">
        <v>2</v>
      </c>
      <c r="R192" s="224"/>
      <c r="S192" s="224"/>
      <c r="T192" s="488"/>
      <c r="U192" s="205">
        <v>1</v>
      </c>
      <c r="V192" s="203"/>
      <c r="W192" s="146">
        <v>1</v>
      </c>
      <c r="X192" s="181">
        <f t="shared" si="63"/>
        <v>54</v>
      </c>
      <c r="Y192" s="143">
        <f t="shared" si="63"/>
        <v>1</v>
      </c>
      <c r="Z192" s="204">
        <f t="shared" si="63"/>
        <v>55</v>
      </c>
    </row>
    <row r="193" spans="1:26" x14ac:dyDescent="0.25">
      <c r="A193" s="190" t="s">
        <v>323</v>
      </c>
      <c r="B193" s="146">
        <v>7280</v>
      </c>
      <c r="C193" s="181"/>
      <c r="D193" s="203">
        <v>1</v>
      </c>
      <c r="E193" s="204">
        <v>1</v>
      </c>
      <c r="F193" s="224">
        <v>2</v>
      </c>
      <c r="G193" s="224"/>
      <c r="H193" s="488">
        <v>2</v>
      </c>
      <c r="I193" s="205"/>
      <c r="J193" s="203"/>
      <c r="K193" s="202"/>
      <c r="L193" s="224"/>
      <c r="M193" s="224"/>
      <c r="N193" s="488"/>
      <c r="O193" s="205"/>
      <c r="P193" s="203"/>
      <c r="Q193" s="202"/>
      <c r="R193" s="224"/>
      <c r="S193" s="224"/>
      <c r="T193" s="488"/>
      <c r="U193" s="205"/>
      <c r="V193" s="203"/>
      <c r="W193" s="146"/>
      <c r="X193" s="181">
        <f t="shared" si="63"/>
        <v>2</v>
      </c>
      <c r="Y193" s="143">
        <f t="shared" si="63"/>
        <v>1</v>
      </c>
      <c r="Z193" s="204">
        <f t="shared" si="63"/>
        <v>3</v>
      </c>
    </row>
    <row r="194" spans="1:26" x14ac:dyDescent="0.25">
      <c r="A194" s="190" t="s">
        <v>324</v>
      </c>
      <c r="B194" s="146">
        <v>7285</v>
      </c>
      <c r="C194" s="181">
        <v>29</v>
      </c>
      <c r="D194" s="203">
        <v>1</v>
      </c>
      <c r="E194" s="204">
        <v>30</v>
      </c>
      <c r="F194" s="224">
        <v>4</v>
      </c>
      <c r="G194" s="224"/>
      <c r="H194" s="488">
        <v>4</v>
      </c>
      <c r="I194" s="205"/>
      <c r="J194" s="203"/>
      <c r="K194" s="202"/>
      <c r="L194" s="205"/>
      <c r="M194" s="224"/>
      <c r="N194" s="488"/>
      <c r="O194" s="205">
        <v>2</v>
      </c>
      <c r="P194" s="203"/>
      <c r="Q194" s="202">
        <v>2</v>
      </c>
      <c r="R194" s="205">
        <v>1</v>
      </c>
      <c r="S194" s="224"/>
      <c r="T194" s="488">
        <v>1</v>
      </c>
      <c r="U194" s="205">
        <v>1</v>
      </c>
      <c r="V194" s="203"/>
      <c r="W194" s="146">
        <v>1</v>
      </c>
      <c r="X194" s="181">
        <f t="shared" si="63"/>
        <v>37</v>
      </c>
      <c r="Y194" s="143">
        <f t="shared" si="63"/>
        <v>1</v>
      </c>
      <c r="Z194" s="204">
        <f t="shared" si="63"/>
        <v>38</v>
      </c>
    </row>
    <row r="195" spans="1:26" x14ac:dyDescent="0.25">
      <c r="A195" s="190" t="s">
        <v>325</v>
      </c>
      <c r="B195" s="146">
        <v>7285</v>
      </c>
      <c r="C195" s="181">
        <v>10</v>
      </c>
      <c r="D195" s="203"/>
      <c r="E195" s="204">
        <v>10</v>
      </c>
      <c r="F195" s="224"/>
      <c r="G195" s="224"/>
      <c r="H195" s="202"/>
      <c r="I195" s="205"/>
      <c r="J195" s="203"/>
      <c r="K195" s="202"/>
      <c r="L195" s="205"/>
      <c r="M195" s="224"/>
      <c r="N195" s="202"/>
      <c r="O195" s="205"/>
      <c r="P195" s="203"/>
      <c r="Q195" s="202"/>
      <c r="R195" s="205"/>
      <c r="S195" s="224"/>
      <c r="T195" s="202"/>
      <c r="U195" s="205"/>
      <c r="V195" s="203"/>
      <c r="W195" s="202"/>
      <c r="X195" s="181">
        <f>U195+R195+O195+L195+I195+F195+C195</f>
        <v>10</v>
      </c>
      <c r="Y195" s="143">
        <f>V195+S195+P195+M195+J195+G195+D195</f>
        <v>0</v>
      </c>
      <c r="Z195" s="204">
        <f>W195+T195+Q195+N195+K195+H195+E195</f>
        <v>10</v>
      </c>
    </row>
    <row r="196" spans="1:26" ht="15.75" thickBot="1" x14ac:dyDescent="0.3">
      <c r="A196" s="212"/>
      <c r="B196" s="146"/>
      <c r="C196" s="527"/>
      <c r="D196" s="389"/>
      <c r="E196" s="510"/>
      <c r="F196" s="389"/>
      <c r="G196" s="389"/>
      <c r="H196" s="389"/>
      <c r="I196" s="174"/>
      <c r="J196" s="389"/>
      <c r="K196" s="511"/>
      <c r="L196" s="389"/>
      <c r="M196" s="389"/>
      <c r="N196" s="389"/>
      <c r="O196" s="174"/>
      <c r="P196" s="389"/>
      <c r="Q196" s="511"/>
      <c r="R196" s="389"/>
      <c r="S196" s="389"/>
      <c r="T196" s="389"/>
      <c r="U196" s="174"/>
      <c r="V196" s="389"/>
      <c r="W196" s="511"/>
    </row>
    <row r="197" spans="1:26" ht="15.75" thickBot="1" x14ac:dyDescent="0.3">
      <c r="A197" s="183" t="s">
        <v>218</v>
      </c>
      <c r="B197" s="184"/>
      <c r="C197" s="185">
        <v>1</v>
      </c>
      <c r="D197" s="184">
        <v>0</v>
      </c>
      <c r="E197" s="186">
        <v>1</v>
      </c>
      <c r="F197" s="184">
        <v>1</v>
      </c>
      <c r="G197" s="184">
        <v>0</v>
      </c>
      <c r="H197" s="184">
        <v>1</v>
      </c>
      <c r="I197" s="187">
        <v>0</v>
      </c>
      <c r="J197" s="184">
        <v>0</v>
      </c>
      <c r="K197" s="188">
        <v>0</v>
      </c>
      <c r="L197" s="184">
        <v>0</v>
      </c>
      <c r="M197" s="184">
        <v>0</v>
      </c>
      <c r="N197" s="184">
        <v>0</v>
      </c>
      <c r="O197" s="187">
        <v>1</v>
      </c>
      <c r="P197" s="184">
        <v>0</v>
      </c>
      <c r="Q197" s="188">
        <v>1</v>
      </c>
      <c r="R197" s="184">
        <v>0</v>
      </c>
      <c r="S197" s="184">
        <v>0</v>
      </c>
      <c r="T197" s="184">
        <v>0</v>
      </c>
      <c r="U197" s="187">
        <v>1</v>
      </c>
      <c r="V197" s="184">
        <v>1</v>
      </c>
      <c r="W197" s="184">
        <v>2</v>
      </c>
      <c r="X197" s="185">
        <f>U197+R197+O197+L197+I197+F197+C197</f>
        <v>4</v>
      </c>
      <c r="Y197" s="189">
        <f>V197+S197+P197+M197+J197+G197+D197</f>
        <v>1</v>
      </c>
      <c r="Z197" s="186">
        <f>W197+T197+Q197+N197+K197+H197+E197</f>
        <v>5</v>
      </c>
    </row>
    <row r="198" spans="1:26" ht="15.75" thickBot="1" x14ac:dyDescent="0.3">
      <c r="A198" s="183"/>
      <c r="B198" s="184"/>
      <c r="C198" s="185"/>
      <c r="D198" s="184"/>
      <c r="E198" s="186"/>
      <c r="F198" s="184"/>
      <c r="G198" s="184"/>
      <c r="H198" s="184"/>
      <c r="I198" s="187"/>
      <c r="J198" s="184"/>
      <c r="K198" s="188"/>
      <c r="L198" s="184"/>
      <c r="M198" s="184"/>
      <c r="N198" s="184"/>
      <c r="O198" s="187"/>
      <c r="P198" s="184"/>
      <c r="Q198" s="188"/>
      <c r="R198" s="184"/>
      <c r="S198" s="184"/>
      <c r="T198" s="184"/>
      <c r="U198" s="187"/>
      <c r="V198" s="184"/>
      <c r="W198" s="184"/>
      <c r="X198" s="185"/>
      <c r="Y198" s="189"/>
      <c r="Z198" s="186"/>
    </row>
    <row r="199" spans="1:26" ht="15.75" thickBot="1" x14ac:dyDescent="0.3">
      <c r="A199" s="183" t="s">
        <v>326</v>
      </c>
      <c r="B199" s="184"/>
      <c r="C199" s="185">
        <f>SUM(C185:C197)</f>
        <v>206</v>
      </c>
      <c r="D199" s="184">
        <f t="shared" ref="D199:Z199" si="71">SUM(D185:D197)</f>
        <v>16</v>
      </c>
      <c r="E199" s="189">
        <f t="shared" si="71"/>
        <v>222</v>
      </c>
      <c r="F199" s="187">
        <f t="shared" si="71"/>
        <v>26</v>
      </c>
      <c r="G199" s="184">
        <f t="shared" si="71"/>
        <v>0</v>
      </c>
      <c r="H199" s="188">
        <f t="shared" si="71"/>
        <v>26</v>
      </c>
      <c r="I199" s="187">
        <f t="shared" si="71"/>
        <v>3</v>
      </c>
      <c r="J199" s="184">
        <f t="shared" si="71"/>
        <v>0</v>
      </c>
      <c r="K199" s="188">
        <f t="shared" si="71"/>
        <v>3</v>
      </c>
      <c r="L199" s="187">
        <f t="shared" si="71"/>
        <v>7</v>
      </c>
      <c r="M199" s="184">
        <f t="shared" si="71"/>
        <v>1</v>
      </c>
      <c r="N199" s="188">
        <f t="shared" si="71"/>
        <v>8</v>
      </c>
      <c r="O199" s="187">
        <f t="shared" si="71"/>
        <v>11</v>
      </c>
      <c r="P199" s="184">
        <f t="shared" si="71"/>
        <v>2</v>
      </c>
      <c r="Q199" s="188">
        <f t="shared" si="71"/>
        <v>13</v>
      </c>
      <c r="R199" s="187">
        <f t="shared" si="71"/>
        <v>2</v>
      </c>
      <c r="S199" s="184">
        <f t="shared" si="71"/>
        <v>0</v>
      </c>
      <c r="T199" s="188">
        <f t="shared" si="71"/>
        <v>2</v>
      </c>
      <c r="U199" s="187">
        <f t="shared" si="71"/>
        <v>14</v>
      </c>
      <c r="V199" s="184">
        <f t="shared" si="71"/>
        <v>4</v>
      </c>
      <c r="W199" s="188">
        <f t="shared" si="71"/>
        <v>18</v>
      </c>
      <c r="X199" s="185">
        <f t="shared" si="71"/>
        <v>269</v>
      </c>
      <c r="Y199" s="189">
        <f t="shared" si="71"/>
        <v>23</v>
      </c>
      <c r="Z199" s="186">
        <f t="shared" si="71"/>
        <v>292</v>
      </c>
    </row>
    <row r="200" spans="1:26" ht="15.75" thickBot="1" x14ac:dyDescent="0.3">
      <c r="A200" s="212"/>
      <c r="B200" s="146"/>
      <c r="C200" s="181"/>
      <c r="D200" s="203"/>
      <c r="E200" s="182"/>
      <c r="F200" s="203"/>
      <c r="G200" s="203"/>
      <c r="H200" s="203"/>
      <c r="I200" s="205"/>
      <c r="J200" s="203"/>
      <c r="K200" s="266"/>
      <c r="L200" s="203"/>
      <c r="M200" s="203"/>
      <c r="N200" s="203"/>
      <c r="O200" s="205"/>
      <c r="P200" s="203"/>
      <c r="Q200" s="266"/>
      <c r="R200" s="203"/>
      <c r="S200" s="203"/>
      <c r="T200" s="203"/>
      <c r="U200" s="205"/>
      <c r="V200" s="203"/>
      <c r="W200" s="203"/>
    </row>
    <row r="201" spans="1:26" ht="15.75" thickBot="1" x14ac:dyDescent="0.3">
      <c r="A201" s="206" t="s">
        <v>327</v>
      </c>
      <c r="B201" s="184"/>
      <c r="C201" s="185">
        <f t="shared" ref="C201:Z201" si="72">C199+C182+C159+C131+C82+C59</f>
        <v>1847</v>
      </c>
      <c r="D201" s="189">
        <f t="shared" si="72"/>
        <v>773</v>
      </c>
      <c r="E201" s="186">
        <f t="shared" si="72"/>
        <v>2620</v>
      </c>
      <c r="F201" s="189">
        <f t="shared" si="72"/>
        <v>174</v>
      </c>
      <c r="G201" s="189">
        <f t="shared" si="72"/>
        <v>49</v>
      </c>
      <c r="H201" s="189">
        <f t="shared" si="72"/>
        <v>223</v>
      </c>
      <c r="I201" s="185">
        <f t="shared" si="72"/>
        <v>19</v>
      </c>
      <c r="J201" s="189">
        <f t="shared" si="72"/>
        <v>3</v>
      </c>
      <c r="K201" s="186">
        <f t="shared" si="72"/>
        <v>22</v>
      </c>
      <c r="L201" s="189">
        <f t="shared" si="72"/>
        <v>68</v>
      </c>
      <c r="M201" s="189">
        <f t="shared" si="72"/>
        <v>69</v>
      </c>
      <c r="N201" s="189">
        <f t="shared" si="72"/>
        <v>137</v>
      </c>
      <c r="O201" s="187">
        <f t="shared" si="72"/>
        <v>46</v>
      </c>
      <c r="P201" s="184">
        <f t="shared" si="72"/>
        <v>24</v>
      </c>
      <c r="Q201" s="188">
        <f t="shared" si="72"/>
        <v>70</v>
      </c>
      <c r="R201" s="184">
        <f t="shared" si="72"/>
        <v>103</v>
      </c>
      <c r="S201" s="184">
        <f t="shared" si="72"/>
        <v>146</v>
      </c>
      <c r="T201" s="184">
        <f t="shared" si="72"/>
        <v>249</v>
      </c>
      <c r="U201" s="187">
        <f t="shared" si="72"/>
        <v>112</v>
      </c>
      <c r="V201" s="184">
        <f t="shared" si="72"/>
        <v>85</v>
      </c>
      <c r="W201" s="188">
        <f t="shared" si="72"/>
        <v>197</v>
      </c>
      <c r="X201" s="189">
        <f t="shared" si="72"/>
        <v>2369</v>
      </c>
      <c r="Y201" s="189">
        <f t="shared" si="72"/>
        <v>1149</v>
      </c>
      <c r="Z201" s="186">
        <f t="shared" si="72"/>
        <v>3518</v>
      </c>
    </row>
  </sheetData>
  <mergeCells count="13">
    <mergeCell ref="X3:Z3"/>
    <mergeCell ref="A61:B61"/>
    <mergeCell ref="A133:E133"/>
    <mergeCell ref="A1:W1"/>
    <mergeCell ref="C2:U2"/>
    <mergeCell ref="B3:B4"/>
    <mergeCell ref="C3:E3"/>
    <mergeCell ref="F3:H3"/>
    <mergeCell ref="I3:K3"/>
    <mergeCell ref="L3:N3"/>
    <mergeCell ref="O3:Q3"/>
    <mergeCell ref="R3:T3"/>
    <mergeCell ref="U3:W3"/>
  </mergeCells>
  <pageMargins left="0.3" right="0.16" top="1" bottom="1" header="0.5" footer="0.5"/>
  <pageSetup scale="72" fitToHeight="5" orientation="landscape" r:id="rId1"/>
  <headerFooter alignWithMargins="0">
    <oddFooter>&amp;L&amp;"Arial,Regular"&amp;10OIRA &amp;D</oddFooter>
  </headerFooter>
  <rowBreaks count="3" manualBreakCount="3">
    <brk id="60" max="16383" man="1"/>
    <brk id="83" max="16383" man="1"/>
    <brk id="132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90"/>
  <sheetViews>
    <sheetView zoomScaleNormal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C5" sqref="C5"/>
    </sheetView>
  </sheetViews>
  <sheetFormatPr defaultColWidth="8.85546875" defaultRowHeight="15" x14ac:dyDescent="0.25"/>
  <cols>
    <col min="1" max="1" width="36.140625" style="236" customWidth="1"/>
    <col min="2" max="2" width="8.5703125" style="368" customWidth="1"/>
    <col min="3" max="3" width="6.7109375" style="469" customWidth="1"/>
    <col min="4" max="4" width="6" style="470" customWidth="1"/>
    <col min="5" max="5" width="6.28515625" style="413" customWidth="1"/>
    <col min="6" max="8" width="6" style="406" customWidth="1"/>
    <col min="9" max="9" width="6" style="469" customWidth="1"/>
    <col min="10" max="10" width="6" style="470" customWidth="1"/>
    <col min="11" max="11" width="6" style="413" customWidth="1"/>
    <col min="12" max="14" width="6" style="406" customWidth="1"/>
    <col min="15" max="15" width="6" style="469" customWidth="1"/>
    <col min="16" max="16" width="6" style="470" customWidth="1"/>
    <col min="17" max="17" width="6" style="413" customWidth="1"/>
    <col min="18" max="20" width="6" style="406" customWidth="1"/>
    <col min="21" max="21" width="6" style="469" customWidth="1"/>
    <col min="22" max="23" width="6" style="470" customWidth="1"/>
    <col min="24" max="24" width="6" style="466" customWidth="1"/>
    <col min="25" max="25" width="6" style="467" customWidth="1"/>
    <col min="26" max="26" width="6" style="468" customWidth="1"/>
    <col min="27" max="16384" width="8.85546875" style="236"/>
  </cols>
  <sheetData>
    <row r="1" spans="1:26" s="367" customFormat="1" x14ac:dyDescent="0.25">
      <c r="A1" s="584" t="s">
        <v>330</v>
      </c>
      <c r="B1" s="584"/>
      <c r="C1" s="584"/>
      <c r="D1" s="584"/>
      <c r="E1" s="584"/>
      <c r="F1" s="584"/>
      <c r="G1" s="584"/>
      <c r="H1" s="584"/>
      <c r="I1" s="584"/>
      <c r="J1" s="584"/>
      <c r="K1" s="584"/>
      <c r="L1" s="584"/>
      <c r="M1" s="584"/>
      <c r="N1" s="584"/>
      <c r="O1" s="584"/>
      <c r="P1" s="584"/>
      <c r="Q1" s="584"/>
      <c r="R1" s="584"/>
      <c r="S1" s="584"/>
      <c r="T1" s="584"/>
      <c r="U1" s="584"/>
      <c r="V1" s="584"/>
      <c r="W1" s="584"/>
      <c r="X1" s="142"/>
      <c r="Y1" s="142"/>
      <c r="Z1" s="366"/>
    </row>
    <row r="2" spans="1:26" s="367" customFormat="1" ht="12.75" customHeight="1" x14ac:dyDescent="0.25">
      <c r="B2" s="368"/>
      <c r="C2" s="584" t="s">
        <v>176</v>
      </c>
      <c r="D2" s="584"/>
      <c r="E2" s="584"/>
      <c r="F2" s="584"/>
      <c r="G2" s="584"/>
      <c r="H2" s="584"/>
      <c r="I2" s="584"/>
      <c r="J2" s="584"/>
      <c r="K2" s="584"/>
      <c r="L2" s="584"/>
      <c r="M2" s="584"/>
      <c r="N2" s="584"/>
      <c r="O2" s="584"/>
      <c r="P2" s="584"/>
      <c r="Q2" s="584"/>
      <c r="R2" s="584"/>
      <c r="S2" s="584"/>
      <c r="T2" s="584"/>
      <c r="U2" s="584"/>
      <c r="V2" s="146"/>
      <c r="W2" s="146"/>
      <c r="X2" s="142"/>
      <c r="Y2" s="142"/>
      <c r="Z2" s="366"/>
    </row>
    <row r="3" spans="1:26" s="367" customFormat="1" ht="19.5" customHeight="1" x14ac:dyDescent="0.25">
      <c r="A3" s="369" t="s">
        <v>177</v>
      </c>
      <c r="B3" s="585" t="s">
        <v>178</v>
      </c>
      <c r="C3" s="598" t="s">
        <v>114</v>
      </c>
      <c r="D3" s="599"/>
      <c r="E3" s="600"/>
      <c r="F3" s="587" t="s">
        <v>115</v>
      </c>
      <c r="G3" s="587"/>
      <c r="H3" s="587"/>
      <c r="I3" s="591" t="s">
        <v>331</v>
      </c>
      <c r="J3" s="596"/>
      <c r="K3" s="597"/>
      <c r="L3" s="587" t="s">
        <v>117</v>
      </c>
      <c r="M3" s="587"/>
      <c r="N3" s="587"/>
      <c r="O3" s="591" t="s">
        <v>118</v>
      </c>
      <c r="P3" s="596"/>
      <c r="Q3" s="597"/>
      <c r="R3" s="587" t="s">
        <v>119</v>
      </c>
      <c r="S3" s="587"/>
      <c r="T3" s="587"/>
      <c r="U3" s="591" t="s">
        <v>181</v>
      </c>
      <c r="V3" s="596"/>
      <c r="W3" s="597"/>
      <c r="X3" s="598" t="s">
        <v>0</v>
      </c>
      <c r="Y3" s="599"/>
      <c r="Z3" s="600"/>
    </row>
    <row r="4" spans="1:26" s="367" customFormat="1" ht="15.75" thickBot="1" x14ac:dyDescent="0.3">
      <c r="A4" s="370"/>
      <c r="B4" s="595"/>
      <c r="C4" s="371" t="s">
        <v>182</v>
      </c>
      <c r="D4" s="372" t="s">
        <v>183</v>
      </c>
      <c r="E4" s="373" t="s">
        <v>0</v>
      </c>
      <c r="F4" s="372" t="s">
        <v>182</v>
      </c>
      <c r="G4" s="372" t="s">
        <v>183</v>
      </c>
      <c r="H4" s="372" t="s">
        <v>0</v>
      </c>
      <c r="I4" s="371" t="s">
        <v>182</v>
      </c>
      <c r="J4" s="372" t="s">
        <v>183</v>
      </c>
      <c r="K4" s="373" t="s">
        <v>0</v>
      </c>
      <c r="L4" s="372" t="s">
        <v>182</v>
      </c>
      <c r="M4" s="372" t="s">
        <v>183</v>
      </c>
      <c r="N4" s="372" t="s">
        <v>0</v>
      </c>
      <c r="O4" s="371" t="s">
        <v>182</v>
      </c>
      <c r="P4" s="372" t="s">
        <v>183</v>
      </c>
      <c r="Q4" s="373" t="s">
        <v>0</v>
      </c>
      <c r="R4" s="372" t="s">
        <v>182</v>
      </c>
      <c r="S4" s="372" t="s">
        <v>183</v>
      </c>
      <c r="T4" s="372" t="s">
        <v>0</v>
      </c>
      <c r="U4" s="371" t="s">
        <v>182</v>
      </c>
      <c r="V4" s="372" t="s">
        <v>183</v>
      </c>
      <c r="W4" s="372" t="s">
        <v>0</v>
      </c>
      <c r="X4" s="374" t="s">
        <v>182</v>
      </c>
      <c r="Y4" s="375" t="s">
        <v>183</v>
      </c>
      <c r="Z4" s="376" t="s">
        <v>0</v>
      </c>
    </row>
    <row r="5" spans="1:26" s="144" customFormat="1" ht="15.75" thickBot="1" x14ac:dyDescent="0.3">
      <c r="A5" s="377" t="s">
        <v>185</v>
      </c>
      <c r="B5" s="355"/>
      <c r="C5" s="358"/>
      <c r="D5" s="357"/>
      <c r="E5" s="359"/>
      <c r="F5" s="357"/>
      <c r="G5" s="357"/>
      <c r="H5" s="357"/>
      <c r="I5" s="358"/>
      <c r="J5" s="357"/>
      <c r="K5" s="359"/>
      <c r="L5" s="357"/>
      <c r="M5" s="357"/>
      <c r="N5" s="357"/>
      <c r="O5" s="358"/>
      <c r="P5" s="357"/>
      <c r="Q5" s="359"/>
      <c r="R5" s="357"/>
      <c r="S5" s="357"/>
      <c r="T5" s="357"/>
      <c r="U5" s="358"/>
      <c r="V5" s="357"/>
      <c r="W5" s="357"/>
      <c r="X5" s="356"/>
      <c r="Y5" s="251"/>
      <c r="Z5" s="252"/>
    </row>
    <row r="6" spans="1:26" s="144" customFormat="1" x14ac:dyDescent="0.25">
      <c r="A6" s="378" t="s">
        <v>186</v>
      </c>
      <c r="B6" s="379">
        <v>1115</v>
      </c>
      <c r="C6" s="171">
        <v>1</v>
      </c>
      <c r="D6" s="168">
        <v>1</v>
      </c>
      <c r="E6" s="346">
        <v>2</v>
      </c>
      <c r="F6" s="168"/>
      <c r="G6" s="168"/>
      <c r="H6" s="379"/>
      <c r="I6" s="171">
        <v>1</v>
      </c>
      <c r="J6" s="168"/>
      <c r="K6" s="346">
        <v>1</v>
      </c>
      <c r="L6" s="168"/>
      <c r="M6" s="168"/>
      <c r="N6" s="379"/>
      <c r="O6" s="171"/>
      <c r="P6" s="168"/>
      <c r="Q6" s="379"/>
      <c r="R6" s="171"/>
      <c r="S6" s="168">
        <v>1</v>
      </c>
      <c r="T6" s="379">
        <v>1</v>
      </c>
      <c r="U6" s="171"/>
      <c r="V6" s="168">
        <v>1</v>
      </c>
      <c r="W6" s="379">
        <v>1</v>
      </c>
      <c r="X6" s="380">
        <f>C6+F6+I6+L6+O6+R6+U6</f>
        <v>2</v>
      </c>
      <c r="Y6" s="381">
        <f>V6+S6+P6+M6+J6+G6+D6</f>
        <v>3</v>
      </c>
      <c r="Z6" s="363">
        <f>W6+T6+Q6+N6+K6+H6+E6</f>
        <v>5</v>
      </c>
    </row>
    <row r="7" spans="1:26" s="144" customFormat="1" ht="15.75" thickBot="1" x14ac:dyDescent="0.3">
      <c r="A7" s="174" t="s">
        <v>187</v>
      </c>
      <c r="B7" s="175">
        <v>1105</v>
      </c>
      <c r="C7" s="179">
        <v>7</v>
      </c>
      <c r="D7" s="177">
        <v>4</v>
      </c>
      <c r="E7" s="180">
        <v>11</v>
      </c>
      <c r="F7" s="179"/>
      <c r="G7" s="177">
        <v>1</v>
      </c>
      <c r="H7" s="175">
        <v>1</v>
      </c>
      <c r="I7" s="179"/>
      <c r="J7" s="177"/>
      <c r="K7" s="180"/>
      <c r="L7" s="177"/>
      <c r="M7" s="177">
        <v>1</v>
      </c>
      <c r="N7" s="175">
        <v>1</v>
      </c>
      <c r="O7" s="179"/>
      <c r="P7" s="177"/>
      <c r="Q7" s="180"/>
      <c r="R7" s="177"/>
      <c r="S7" s="177">
        <v>1</v>
      </c>
      <c r="T7" s="175">
        <v>1</v>
      </c>
      <c r="U7" s="179"/>
      <c r="V7" s="177">
        <v>2</v>
      </c>
      <c r="W7" s="175">
        <v>2</v>
      </c>
      <c r="X7" s="328">
        <f>U7+R7+O7+L7+I7+F7+C7</f>
        <v>7</v>
      </c>
      <c r="Y7" s="330">
        <f>V7+S7+P7+M7+J7+G7+D7</f>
        <v>9</v>
      </c>
      <c r="Z7" s="178">
        <f>W7+T7+Q7+N7+K7+H7+E7</f>
        <v>16</v>
      </c>
    </row>
    <row r="8" spans="1:26" s="144" customFormat="1" ht="15.75" thickBot="1" x14ac:dyDescent="0.3">
      <c r="A8" s="183" t="s">
        <v>188</v>
      </c>
      <c r="B8" s="184"/>
      <c r="C8" s="187">
        <f t="shared" ref="C8:V8" si="0">SUM(C6:C7)</f>
        <v>8</v>
      </c>
      <c r="D8" s="184">
        <f t="shared" si="0"/>
        <v>5</v>
      </c>
      <c r="E8" s="188">
        <f t="shared" si="0"/>
        <v>13</v>
      </c>
      <c r="F8" s="184">
        <f t="shared" si="0"/>
        <v>0</v>
      </c>
      <c r="G8" s="184">
        <f t="shared" si="0"/>
        <v>1</v>
      </c>
      <c r="H8" s="184">
        <f t="shared" ref="H8" si="1">SUM(H6:H7)</f>
        <v>1</v>
      </c>
      <c r="I8" s="187">
        <f t="shared" si="0"/>
        <v>1</v>
      </c>
      <c r="J8" s="184">
        <f t="shared" si="0"/>
        <v>0</v>
      </c>
      <c r="K8" s="188">
        <f t="shared" ref="K8" si="2">SUM(K6:K7)</f>
        <v>1</v>
      </c>
      <c r="L8" s="187">
        <f t="shared" si="0"/>
        <v>0</v>
      </c>
      <c r="M8" s="184">
        <f t="shared" si="0"/>
        <v>1</v>
      </c>
      <c r="N8" s="188">
        <f t="shared" ref="N8" si="3">SUM(N6:N7)</f>
        <v>1</v>
      </c>
      <c r="O8" s="187">
        <f t="shared" si="0"/>
        <v>0</v>
      </c>
      <c r="P8" s="184">
        <f t="shared" si="0"/>
        <v>0</v>
      </c>
      <c r="Q8" s="188">
        <f t="shared" ref="Q8" si="4">SUM(Q6:Q7)</f>
        <v>0</v>
      </c>
      <c r="R8" s="187">
        <f t="shared" si="0"/>
        <v>0</v>
      </c>
      <c r="S8" s="184">
        <f t="shared" si="0"/>
        <v>2</v>
      </c>
      <c r="T8" s="188">
        <f t="shared" ref="T8" si="5">SUM(T6:T7)</f>
        <v>2</v>
      </c>
      <c r="U8" s="187">
        <f t="shared" si="0"/>
        <v>0</v>
      </c>
      <c r="V8" s="184">
        <f t="shared" si="0"/>
        <v>3</v>
      </c>
      <c r="W8" s="188">
        <f t="shared" ref="W8" si="6">SUM(W6:W7)</f>
        <v>3</v>
      </c>
      <c r="X8" s="328">
        <f>U8+R8+O8+L8+I8+F8+C8</f>
        <v>9</v>
      </c>
      <c r="Y8" s="330">
        <f>V8+S8+P8+M8+J8+G8+D8</f>
        <v>12</v>
      </c>
      <c r="Z8" s="178">
        <f>SUM(Z6:Z7)</f>
        <v>21</v>
      </c>
    </row>
    <row r="9" spans="1:26" s="201" customFormat="1" x14ac:dyDescent="0.25">
      <c r="B9" s="383"/>
      <c r="C9" s="384"/>
      <c r="D9" s="385"/>
      <c r="E9" s="386"/>
      <c r="F9" s="387"/>
      <c r="G9" s="387"/>
      <c r="H9" s="388"/>
      <c r="I9" s="384"/>
      <c r="J9" s="385"/>
      <c r="K9" s="386"/>
      <c r="L9" s="387"/>
      <c r="M9" s="387"/>
      <c r="N9" s="388"/>
      <c r="O9" s="384"/>
      <c r="P9" s="385"/>
      <c r="Q9" s="386"/>
      <c r="R9" s="384"/>
      <c r="S9" s="385"/>
      <c r="T9" s="388"/>
      <c r="U9" s="384"/>
      <c r="V9" s="385"/>
      <c r="W9" s="388"/>
      <c r="X9" s="352"/>
      <c r="Y9" s="353"/>
      <c r="Z9" s="354"/>
    </row>
    <row r="10" spans="1:26" s="144" customFormat="1" x14ac:dyDescent="0.25">
      <c r="A10" s="161" t="s">
        <v>189</v>
      </c>
      <c r="B10" s="202">
        <v>1230</v>
      </c>
      <c r="C10" s="203">
        <v>6</v>
      </c>
      <c r="D10" s="203">
        <v>8</v>
      </c>
      <c r="E10" s="202">
        <v>14</v>
      </c>
      <c r="F10" s="203">
        <v>1</v>
      </c>
      <c r="G10" s="203"/>
      <c r="H10" s="202">
        <v>1</v>
      </c>
      <c r="I10" s="205"/>
      <c r="J10" s="203"/>
      <c r="K10" s="202"/>
      <c r="L10" s="203"/>
      <c r="M10" s="203"/>
      <c r="N10" s="202"/>
      <c r="O10" s="205"/>
      <c r="P10" s="203"/>
      <c r="Q10" s="202"/>
      <c r="R10" s="205">
        <v>8</v>
      </c>
      <c r="S10" s="203">
        <v>2</v>
      </c>
      <c r="T10" s="202">
        <v>10</v>
      </c>
      <c r="U10" s="205"/>
      <c r="V10" s="203"/>
      <c r="W10" s="202"/>
      <c r="X10" s="181">
        <f t="shared" ref="X10:X12" si="7">C10+F10+I10+L10+O10+R10+U10</f>
        <v>15</v>
      </c>
      <c r="Y10" s="143">
        <f t="shared" ref="Y10:Z12" si="8">V10+S10+P10+M10+J10+G10+D10</f>
        <v>10</v>
      </c>
      <c r="Z10" s="182">
        <f t="shared" si="8"/>
        <v>25</v>
      </c>
    </row>
    <row r="11" spans="1:26" s="144" customFormat="1" ht="15.75" thickBot="1" x14ac:dyDescent="0.3">
      <c r="A11" s="389" t="s">
        <v>190</v>
      </c>
      <c r="B11" s="175">
        <v>1350</v>
      </c>
      <c r="C11" s="179">
        <v>1</v>
      </c>
      <c r="D11" s="177">
        <v>2</v>
      </c>
      <c r="E11" s="180">
        <v>3</v>
      </c>
      <c r="F11" s="177"/>
      <c r="G11" s="177"/>
      <c r="H11" s="175"/>
      <c r="I11" s="179"/>
      <c r="J11" s="177"/>
      <c r="K11" s="180"/>
      <c r="L11" s="177">
        <v>1</v>
      </c>
      <c r="M11" s="177"/>
      <c r="N11" s="175">
        <v>1</v>
      </c>
      <c r="O11" s="179"/>
      <c r="P11" s="177"/>
      <c r="Q11" s="180"/>
      <c r="R11" s="179">
        <v>3</v>
      </c>
      <c r="S11" s="177">
        <v>5</v>
      </c>
      <c r="T11" s="175">
        <v>8</v>
      </c>
      <c r="U11" s="179">
        <v>1</v>
      </c>
      <c r="V11" s="177">
        <v>1</v>
      </c>
      <c r="W11" s="175">
        <v>2</v>
      </c>
      <c r="X11" s="176">
        <f t="shared" si="7"/>
        <v>6</v>
      </c>
      <c r="Y11" s="225">
        <f t="shared" si="8"/>
        <v>8</v>
      </c>
      <c r="Z11" s="226">
        <f t="shared" si="8"/>
        <v>14</v>
      </c>
    </row>
    <row r="12" spans="1:26" s="144" customFormat="1" ht="15.75" thickBot="1" x14ac:dyDescent="0.3">
      <c r="A12" s="206" t="s">
        <v>191</v>
      </c>
      <c r="B12" s="184"/>
      <c r="C12" s="187">
        <f t="shared" ref="C12:W12" si="9">SUM(C10:C11)</f>
        <v>7</v>
      </c>
      <c r="D12" s="184">
        <f t="shared" si="9"/>
        <v>10</v>
      </c>
      <c r="E12" s="188">
        <f t="shared" si="9"/>
        <v>17</v>
      </c>
      <c r="F12" s="184">
        <f t="shared" si="9"/>
        <v>1</v>
      </c>
      <c r="G12" s="184">
        <f t="shared" si="9"/>
        <v>0</v>
      </c>
      <c r="H12" s="188">
        <f t="shared" si="9"/>
        <v>1</v>
      </c>
      <c r="I12" s="184">
        <f t="shared" si="9"/>
        <v>0</v>
      </c>
      <c r="J12" s="184">
        <f t="shared" si="9"/>
        <v>0</v>
      </c>
      <c r="K12" s="188">
        <f t="shared" si="9"/>
        <v>0</v>
      </c>
      <c r="L12" s="184">
        <f t="shared" si="9"/>
        <v>1</v>
      </c>
      <c r="M12" s="184">
        <f t="shared" si="9"/>
        <v>0</v>
      </c>
      <c r="N12" s="188">
        <f t="shared" si="9"/>
        <v>1</v>
      </c>
      <c r="O12" s="187">
        <f t="shared" si="9"/>
        <v>0</v>
      </c>
      <c r="P12" s="184">
        <f t="shared" si="9"/>
        <v>0</v>
      </c>
      <c r="Q12" s="188">
        <f t="shared" si="9"/>
        <v>0</v>
      </c>
      <c r="R12" s="187">
        <f t="shared" si="9"/>
        <v>11</v>
      </c>
      <c r="S12" s="184">
        <f t="shared" si="9"/>
        <v>7</v>
      </c>
      <c r="T12" s="184">
        <f t="shared" si="9"/>
        <v>18</v>
      </c>
      <c r="U12" s="187">
        <f t="shared" si="9"/>
        <v>1</v>
      </c>
      <c r="V12" s="184">
        <f t="shared" si="9"/>
        <v>1</v>
      </c>
      <c r="W12" s="188">
        <f t="shared" si="9"/>
        <v>2</v>
      </c>
      <c r="X12" s="185">
        <f t="shared" si="7"/>
        <v>21</v>
      </c>
      <c r="Y12" s="189">
        <f t="shared" si="8"/>
        <v>18</v>
      </c>
      <c r="Z12" s="186">
        <f>SUM(Z10:Z11)</f>
        <v>39</v>
      </c>
    </row>
    <row r="13" spans="1:26" s="201" customFormat="1" ht="15.75" thickBot="1" x14ac:dyDescent="0.3">
      <c r="A13" s="390"/>
      <c r="B13" s="388"/>
      <c r="C13" s="384"/>
      <c r="D13" s="385"/>
      <c r="E13" s="391"/>
      <c r="F13" s="385"/>
      <c r="G13" s="385"/>
      <c r="H13" s="385"/>
      <c r="I13" s="384"/>
      <c r="J13" s="385"/>
      <c r="K13" s="391"/>
      <c r="L13" s="385"/>
      <c r="M13" s="385"/>
      <c r="N13" s="385"/>
      <c r="O13" s="384"/>
      <c r="P13" s="385"/>
      <c r="Q13" s="391"/>
      <c r="R13" s="385"/>
      <c r="S13" s="385"/>
      <c r="T13" s="385"/>
      <c r="U13" s="384"/>
      <c r="V13" s="385"/>
      <c r="W13" s="385"/>
      <c r="X13" s="352"/>
      <c r="Y13" s="353"/>
      <c r="Z13" s="354"/>
    </row>
    <row r="14" spans="1:26" s="144" customFormat="1" ht="15.75" thickBot="1" x14ac:dyDescent="0.3">
      <c r="A14" s="183" t="s">
        <v>192</v>
      </c>
      <c r="B14" s="184">
        <v>1405</v>
      </c>
      <c r="C14" s="187">
        <v>18</v>
      </c>
      <c r="D14" s="184">
        <v>8</v>
      </c>
      <c r="E14" s="188">
        <v>26</v>
      </c>
      <c r="F14" s="184"/>
      <c r="G14" s="184"/>
      <c r="H14" s="184"/>
      <c r="I14" s="187">
        <v>1</v>
      </c>
      <c r="J14" s="184"/>
      <c r="K14" s="188">
        <v>1</v>
      </c>
      <c r="L14" s="184"/>
      <c r="M14" s="184"/>
      <c r="N14" s="184"/>
      <c r="O14" s="187"/>
      <c r="P14" s="184">
        <v>1</v>
      </c>
      <c r="Q14" s="188">
        <v>1</v>
      </c>
      <c r="R14" s="184"/>
      <c r="S14" s="184"/>
      <c r="T14" s="184"/>
      <c r="U14" s="187">
        <v>1</v>
      </c>
      <c r="V14" s="184">
        <v>1</v>
      </c>
      <c r="W14" s="184">
        <v>2</v>
      </c>
      <c r="X14" s="185">
        <f>C14+F14+I14+L14+O14+R14+U14</f>
        <v>20</v>
      </c>
      <c r="Y14" s="189">
        <f>V14+S14+P14+M14+J14+G14+D14</f>
        <v>10</v>
      </c>
      <c r="Z14" s="186">
        <f>W14+T14+Q14+N14+K14+H14+E14</f>
        <v>30</v>
      </c>
    </row>
    <row r="15" spans="1:26" s="201" customFormat="1" ht="15.75" thickBot="1" x14ac:dyDescent="0.3">
      <c r="A15" s="392"/>
      <c r="B15" s="388"/>
      <c r="C15" s="393"/>
      <c r="D15" s="388"/>
      <c r="E15" s="394"/>
      <c r="F15" s="388"/>
      <c r="G15" s="388"/>
      <c r="H15" s="395"/>
      <c r="I15" s="393"/>
      <c r="J15" s="388"/>
      <c r="K15" s="394"/>
      <c r="L15" s="388"/>
      <c r="M15" s="388"/>
      <c r="N15" s="395"/>
      <c r="O15" s="393"/>
      <c r="P15" s="388"/>
      <c r="Q15" s="394"/>
      <c r="R15" s="388"/>
      <c r="S15" s="388"/>
      <c r="T15" s="395"/>
      <c r="U15" s="393"/>
      <c r="V15" s="388"/>
      <c r="W15" s="395"/>
      <c r="X15" s="396"/>
      <c r="Y15" s="397"/>
      <c r="Z15" s="398"/>
    </row>
    <row r="16" spans="1:26" s="144" customFormat="1" ht="15.75" thickBot="1" x14ac:dyDescent="0.3">
      <c r="A16" s="183" t="s">
        <v>193</v>
      </c>
      <c r="B16" s="184">
        <v>1505</v>
      </c>
      <c r="C16" s="187">
        <v>8</v>
      </c>
      <c r="D16" s="184">
        <v>10</v>
      </c>
      <c r="E16" s="188">
        <v>18</v>
      </c>
      <c r="F16" s="184"/>
      <c r="G16" s="184"/>
      <c r="H16" s="184"/>
      <c r="I16" s="187"/>
      <c r="J16" s="184"/>
      <c r="K16" s="188"/>
      <c r="L16" s="184"/>
      <c r="M16" s="184"/>
      <c r="N16" s="184"/>
      <c r="O16" s="187"/>
      <c r="P16" s="184"/>
      <c r="Q16" s="188"/>
      <c r="R16" s="184"/>
      <c r="S16" s="184"/>
      <c r="T16" s="184"/>
      <c r="U16" s="187"/>
      <c r="V16" s="184">
        <v>1</v>
      </c>
      <c r="W16" s="184">
        <v>1</v>
      </c>
      <c r="X16" s="185">
        <f>C16+F16+I16+L16+O16+R16+U16</f>
        <v>8</v>
      </c>
      <c r="Y16" s="189">
        <f>V16+S16+P16+M16+J16+G16+D16</f>
        <v>11</v>
      </c>
      <c r="Z16" s="186">
        <f>W16+T16+Q16+N16+K16+H16+E16</f>
        <v>19</v>
      </c>
    </row>
    <row r="17" spans="1:26" s="201" customFormat="1" ht="15.75" thickBot="1" x14ac:dyDescent="0.3">
      <c r="B17" s="383"/>
      <c r="C17" s="384"/>
      <c r="D17" s="385"/>
      <c r="E17" s="394"/>
      <c r="F17" s="387"/>
      <c r="G17" s="387"/>
      <c r="H17" s="395"/>
      <c r="I17" s="384"/>
      <c r="J17" s="385"/>
      <c r="K17" s="394"/>
      <c r="L17" s="387"/>
      <c r="M17" s="387"/>
      <c r="N17" s="395"/>
      <c r="O17" s="384"/>
      <c r="P17" s="385"/>
      <c r="Q17" s="394"/>
      <c r="R17" s="387"/>
      <c r="S17" s="387"/>
      <c r="T17" s="395"/>
      <c r="U17" s="384"/>
      <c r="V17" s="385"/>
      <c r="W17" s="395"/>
      <c r="X17" s="352"/>
      <c r="Y17" s="353"/>
      <c r="Z17" s="354"/>
    </row>
    <row r="18" spans="1:26" s="144" customFormat="1" ht="15.75" thickBot="1" x14ac:dyDescent="0.3">
      <c r="A18" s="183" t="s">
        <v>194</v>
      </c>
      <c r="B18" s="184">
        <v>1700</v>
      </c>
      <c r="C18" s="187">
        <v>8</v>
      </c>
      <c r="D18" s="184">
        <v>1</v>
      </c>
      <c r="E18" s="188">
        <v>9</v>
      </c>
      <c r="F18" s="184"/>
      <c r="G18" s="184">
        <v>1</v>
      </c>
      <c r="H18" s="184">
        <v>1</v>
      </c>
      <c r="I18" s="187">
        <v>1</v>
      </c>
      <c r="J18" s="184"/>
      <c r="K18" s="188">
        <v>1</v>
      </c>
      <c r="L18" s="184"/>
      <c r="M18" s="184"/>
      <c r="N18" s="184"/>
      <c r="O18" s="187"/>
      <c r="P18" s="184"/>
      <c r="Q18" s="188"/>
      <c r="R18" s="184"/>
      <c r="S18" s="184"/>
      <c r="T18" s="184"/>
      <c r="U18" s="187">
        <v>1</v>
      </c>
      <c r="V18" s="184"/>
      <c r="W18" s="184">
        <v>1</v>
      </c>
      <c r="X18" s="185">
        <f>C18+F18+I18+L18+O18+R18+U18</f>
        <v>10</v>
      </c>
      <c r="Y18" s="189">
        <f>V18+S18+P18+M18+J18+G18+D18</f>
        <v>2</v>
      </c>
      <c r="Z18" s="186">
        <f>W18+T18+Q18+N18+K18+H18+E18</f>
        <v>12</v>
      </c>
    </row>
    <row r="19" spans="1:26" s="201" customFormat="1" ht="15.75" thickBot="1" x14ac:dyDescent="0.3">
      <c r="B19" s="383"/>
      <c r="C19" s="384"/>
      <c r="D19" s="385"/>
      <c r="E19" s="394"/>
      <c r="F19" s="387"/>
      <c r="G19" s="387"/>
      <c r="H19" s="395"/>
      <c r="I19" s="384"/>
      <c r="J19" s="385"/>
      <c r="K19" s="394"/>
      <c r="L19" s="387"/>
      <c r="M19" s="387"/>
      <c r="N19" s="395"/>
      <c r="O19" s="384"/>
      <c r="P19" s="385"/>
      <c r="Q19" s="394"/>
      <c r="R19" s="387"/>
      <c r="S19" s="387"/>
      <c r="T19" s="395"/>
      <c r="U19" s="384"/>
      <c r="V19" s="385"/>
      <c r="W19" s="395"/>
      <c r="X19" s="396"/>
      <c r="Y19" s="397"/>
      <c r="Z19" s="399"/>
    </row>
    <row r="20" spans="1:26" s="144" customFormat="1" ht="15.75" thickBot="1" x14ac:dyDescent="0.3">
      <c r="A20" s="183" t="s">
        <v>195</v>
      </c>
      <c r="B20" s="184">
        <v>1705</v>
      </c>
      <c r="C20" s="187">
        <v>7</v>
      </c>
      <c r="D20" s="184">
        <v>3</v>
      </c>
      <c r="E20" s="188">
        <v>10</v>
      </c>
      <c r="F20" s="184"/>
      <c r="G20" s="184"/>
      <c r="H20" s="184"/>
      <c r="I20" s="187"/>
      <c r="J20" s="184"/>
      <c r="K20" s="188"/>
      <c r="L20" s="184"/>
      <c r="M20" s="184"/>
      <c r="N20" s="184"/>
      <c r="O20" s="187"/>
      <c r="P20" s="184"/>
      <c r="Q20" s="188"/>
      <c r="R20" s="184"/>
      <c r="S20" s="184">
        <v>1</v>
      </c>
      <c r="T20" s="184">
        <v>1</v>
      </c>
      <c r="U20" s="187">
        <v>1</v>
      </c>
      <c r="V20" s="184"/>
      <c r="W20" s="184">
        <v>1</v>
      </c>
      <c r="X20" s="185">
        <f>C20+F20+I20+L20+O20+R20+U20</f>
        <v>8</v>
      </c>
      <c r="Y20" s="189">
        <f>V20+S20+P20+M20+J20+G20+D20</f>
        <v>4</v>
      </c>
      <c r="Z20" s="186">
        <f>W20+T20+Q20+N20+K20+H20+E20</f>
        <v>12</v>
      </c>
    </row>
    <row r="21" spans="1:26" s="201" customFormat="1" ht="15.75" thickBot="1" x14ac:dyDescent="0.3">
      <c r="A21" s="392"/>
      <c r="B21" s="388"/>
      <c r="C21" s="393"/>
      <c r="D21" s="388"/>
      <c r="E21" s="394"/>
      <c r="F21" s="388"/>
      <c r="G21" s="388"/>
      <c r="H21" s="395"/>
      <c r="I21" s="393"/>
      <c r="J21" s="388"/>
      <c r="K21" s="394"/>
      <c r="L21" s="388"/>
      <c r="M21" s="388"/>
      <c r="N21" s="395"/>
      <c r="O21" s="393"/>
      <c r="P21" s="388"/>
      <c r="Q21" s="394"/>
      <c r="R21" s="388"/>
      <c r="S21" s="388"/>
      <c r="T21" s="395"/>
      <c r="U21" s="393"/>
      <c r="V21" s="388"/>
      <c r="W21" s="395"/>
      <c r="X21" s="396"/>
      <c r="Y21" s="397"/>
      <c r="Z21" s="398"/>
    </row>
    <row r="22" spans="1:26" s="144" customFormat="1" ht="15.75" thickBot="1" x14ac:dyDescent="0.3">
      <c r="A22" s="183" t="s">
        <v>329</v>
      </c>
      <c r="B22" s="184">
        <v>1720</v>
      </c>
      <c r="C22" s="187">
        <v>11</v>
      </c>
      <c r="D22" s="184">
        <v>3</v>
      </c>
      <c r="E22" s="188">
        <v>14</v>
      </c>
      <c r="F22" s="184">
        <v>0</v>
      </c>
      <c r="G22" s="184">
        <v>0</v>
      </c>
      <c r="H22" s="184">
        <v>0</v>
      </c>
      <c r="I22" s="187">
        <v>0</v>
      </c>
      <c r="J22" s="184">
        <v>0</v>
      </c>
      <c r="K22" s="188">
        <v>0</v>
      </c>
      <c r="L22" s="184">
        <v>0</v>
      </c>
      <c r="M22" s="184">
        <v>0</v>
      </c>
      <c r="N22" s="184">
        <v>0</v>
      </c>
      <c r="O22" s="187">
        <v>1</v>
      </c>
      <c r="P22" s="184">
        <v>0</v>
      </c>
      <c r="Q22" s="188">
        <v>1</v>
      </c>
      <c r="R22" s="184">
        <v>0</v>
      </c>
      <c r="S22" s="184">
        <v>0</v>
      </c>
      <c r="T22" s="184">
        <v>0</v>
      </c>
      <c r="U22" s="187">
        <v>0</v>
      </c>
      <c r="V22" s="184">
        <v>0</v>
      </c>
      <c r="W22" s="184">
        <v>0</v>
      </c>
      <c r="X22" s="185">
        <f>C22+F22+I22+L22+O22+R22+U22</f>
        <v>12</v>
      </c>
      <c r="Y22" s="189">
        <f>V22+S22+P22+M22+J22+G22+D22</f>
        <v>3</v>
      </c>
      <c r="Z22" s="186">
        <f>W22+T22+Q22+N22+K22+H22+E22</f>
        <v>15</v>
      </c>
    </row>
    <row r="23" spans="1:26" s="201" customFormat="1" x14ac:dyDescent="0.25">
      <c r="A23" s="392"/>
      <c r="B23" s="388"/>
      <c r="C23" s="393"/>
      <c r="D23" s="388"/>
      <c r="E23" s="400"/>
      <c r="F23" s="388"/>
      <c r="G23" s="388"/>
      <c r="H23" s="401"/>
      <c r="I23" s="393"/>
      <c r="J23" s="388"/>
      <c r="K23" s="400"/>
      <c r="L23" s="388"/>
      <c r="M23" s="388"/>
      <c r="N23" s="388"/>
      <c r="O23" s="393"/>
      <c r="P23" s="388"/>
      <c r="Q23" s="400"/>
      <c r="R23" s="388"/>
      <c r="S23" s="388"/>
      <c r="T23" s="401"/>
      <c r="U23" s="393"/>
      <c r="V23" s="388"/>
      <c r="W23" s="401"/>
      <c r="X23" s="396"/>
      <c r="Y23" s="397"/>
      <c r="Z23" s="398"/>
    </row>
    <row r="24" spans="1:26" s="144" customFormat="1" x14ac:dyDescent="0.25">
      <c r="A24" s="144" t="s">
        <v>197</v>
      </c>
      <c r="B24" s="145">
        <v>1900</v>
      </c>
      <c r="C24" s="205">
        <v>4</v>
      </c>
      <c r="D24" s="203">
        <v>6</v>
      </c>
      <c r="E24" s="202">
        <v>10</v>
      </c>
      <c r="F24" s="224"/>
      <c r="G24" s="224"/>
      <c r="H24" s="146"/>
      <c r="I24" s="205"/>
      <c r="J24" s="203"/>
      <c r="K24" s="202"/>
      <c r="L24" s="224"/>
      <c r="M24" s="224">
        <v>2</v>
      </c>
      <c r="N24" s="202">
        <v>2</v>
      </c>
      <c r="O24" s="205"/>
      <c r="P24" s="203">
        <v>1</v>
      </c>
      <c r="Q24" s="202">
        <v>1</v>
      </c>
      <c r="R24" s="224">
        <v>4</v>
      </c>
      <c r="S24" s="224">
        <v>2</v>
      </c>
      <c r="T24" s="146">
        <v>6</v>
      </c>
      <c r="U24" s="205"/>
      <c r="V24" s="203">
        <v>1</v>
      </c>
      <c r="W24" s="146">
        <v>1</v>
      </c>
      <c r="X24" s="181">
        <f t="shared" ref="X24:X29" si="10">C24+F24+I24+L24+O24+R24+U24</f>
        <v>8</v>
      </c>
      <c r="Y24" s="143">
        <f>V24+S24+P24+M24+J24+G24+D24</f>
        <v>12</v>
      </c>
      <c r="Z24" s="204">
        <f>W24+T24+Q24+N24+K24+H24+E24</f>
        <v>20</v>
      </c>
    </row>
    <row r="25" spans="1:26" s="144" customFormat="1" x14ac:dyDescent="0.25">
      <c r="A25" s="144" t="s">
        <v>198</v>
      </c>
      <c r="B25" s="145">
        <v>1805</v>
      </c>
      <c r="C25" s="205">
        <v>4</v>
      </c>
      <c r="D25" s="203">
        <v>3</v>
      </c>
      <c r="E25" s="202">
        <v>7</v>
      </c>
      <c r="F25" s="203"/>
      <c r="G25" s="203">
        <v>1</v>
      </c>
      <c r="H25" s="202">
        <v>1</v>
      </c>
      <c r="I25" s="205"/>
      <c r="J25" s="203"/>
      <c r="K25" s="202"/>
      <c r="L25" s="224">
        <v>1</v>
      </c>
      <c r="M25" s="224"/>
      <c r="N25" s="202">
        <v>1</v>
      </c>
      <c r="O25" s="205"/>
      <c r="P25" s="203"/>
      <c r="Q25" s="202"/>
      <c r="R25" s="203"/>
      <c r="S25" s="203"/>
      <c r="T25" s="202"/>
      <c r="U25" s="205">
        <v>1</v>
      </c>
      <c r="V25" s="203">
        <v>1</v>
      </c>
      <c r="W25" s="202">
        <v>2</v>
      </c>
      <c r="X25" s="181">
        <f t="shared" si="10"/>
        <v>6</v>
      </c>
      <c r="Y25" s="143">
        <f t="shared" ref="Y25:Z28" si="11">V25+S25+P25+M25+J25+G25+D25</f>
        <v>5</v>
      </c>
      <c r="Z25" s="204">
        <f t="shared" si="11"/>
        <v>11</v>
      </c>
    </row>
    <row r="26" spans="1:26" s="144" customFormat="1" x14ac:dyDescent="0.25">
      <c r="A26" s="144" t="s">
        <v>199</v>
      </c>
      <c r="B26" s="145">
        <v>1835</v>
      </c>
      <c r="C26" s="205">
        <v>2</v>
      </c>
      <c r="D26" s="203">
        <v>6</v>
      </c>
      <c r="E26" s="202">
        <v>8</v>
      </c>
      <c r="F26" s="224"/>
      <c r="G26" s="224"/>
      <c r="H26" s="146"/>
      <c r="I26" s="205"/>
      <c r="J26" s="203"/>
      <c r="K26" s="202"/>
      <c r="L26" s="224">
        <v>1</v>
      </c>
      <c r="M26" s="224"/>
      <c r="N26" s="202">
        <v>1</v>
      </c>
      <c r="O26" s="205"/>
      <c r="P26" s="203"/>
      <c r="Q26" s="202"/>
      <c r="R26" s="224">
        <v>1</v>
      </c>
      <c r="S26" s="224"/>
      <c r="T26" s="202">
        <v>1</v>
      </c>
      <c r="U26" s="205"/>
      <c r="V26" s="203"/>
      <c r="W26" s="202"/>
      <c r="X26" s="181">
        <f t="shared" si="10"/>
        <v>4</v>
      </c>
      <c r="Y26" s="143">
        <f t="shared" si="11"/>
        <v>6</v>
      </c>
      <c r="Z26" s="204">
        <f t="shared" si="11"/>
        <v>10</v>
      </c>
    </row>
    <row r="27" spans="1:26" s="144" customFormat="1" x14ac:dyDescent="0.25">
      <c r="A27" s="144" t="s">
        <v>200</v>
      </c>
      <c r="B27" s="145">
        <v>1860</v>
      </c>
      <c r="C27" s="205"/>
      <c r="D27" s="203">
        <v>4</v>
      </c>
      <c r="E27" s="202">
        <v>4</v>
      </c>
      <c r="F27" s="224"/>
      <c r="G27" s="224"/>
      <c r="H27" s="202"/>
      <c r="I27" s="205"/>
      <c r="J27" s="203"/>
      <c r="K27" s="202"/>
      <c r="L27" s="224"/>
      <c r="M27" s="224"/>
      <c r="N27" s="202"/>
      <c r="O27" s="205"/>
      <c r="P27" s="203"/>
      <c r="Q27" s="202"/>
      <c r="R27" s="224"/>
      <c r="S27" s="224"/>
      <c r="T27" s="202"/>
      <c r="U27" s="205"/>
      <c r="V27" s="203"/>
      <c r="W27" s="202"/>
      <c r="X27" s="181">
        <f t="shared" si="10"/>
        <v>0</v>
      </c>
      <c r="Y27" s="143">
        <f t="shared" si="11"/>
        <v>4</v>
      </c>
      <c r="Z27" s="204">
        <f t="shared" si="11"/>
        <v>4</v>
      </c>
    </row>
    <row r="28" spans="1:26" s="144" customFormat="1" ht="15.75" thickBot="1" x14ac:dyDescent="0.3">
      <c r="A28" s="144" t="s">
        <v>201</v>
      </c>
      <c r="B28" s="145">
        <v>1880</v>
      </c>
      <c r="C28" s="205">
        <v>1</v>
      </c>
      <c r="D28" s="203">
        <v>2</v>
      </c>
      <c r="E28" s="202">
        <v>3</v>
      </c>
      <c r="F28" s="224"/>
      <c r="G28" s="224"/>
      <c r="H28" s="202"/>
      <c r="I28" s="205"/>
      <c r="J28" s="203"/>
      <c r="K28" s="202"/>
      <c r="L28" s="224">
        <v>1</v>
      </c>
      <c r="M28" s="224">
        <v>1</v>
      </c>
      <c r="N28" s="202">
        <v>2</v>
      </c>
      <c r="O28" s="205"/>
      <c r="P28" s="203"/>
      <c r="Q28" s="202"/>
      <c r="R28" s="224"/>
      <c r="S28" s="224"/>
      <c r="T28" s="202"/>
      <c r="U28" s="205"/>
      <c r="V28" s="203"/>
      <c r="W28" s="202"/>
      <c r="X28" s="181">
        <f t="shared" si="10"/>
        <v>2</v>
      </c>
      <c r="Y28" s="143">
        <f t="shared" si="11"/>
        <v>3</v>
      </c>
      <c r="Z28" s="204">
        <f t="shared" si="11"/>
        <v>5</v>
      </c>
    </row>
    <row r="29" spans="1:26" s="144" customFormat="1" ht="15.75" thickBot="1" x14ac:dyDescent="0.3">
      <c r="A29" s="183" t="s">
        <v>202</v>
      </c>
      <c r="B29" s="188"/>
      <c r="C29" s="184">
        <f>SUM(C24:C28)</f>
        <v>11</v>
      </c>
      <c r="D29" s="184">
        <f t="shared" ref="D29:Y29" si="12">SUM(D24:D28)</f>
        <v>21</v>
      </c>
      <c r="E29" s="184">
        <f t="shared" si="12"/>
        <v>32</v>
      </c>
      <c r="F29" s="187">
        <f t="shared" si="12"/>
        <v>0</v>
      </c>
      <c r="G29" s="184">
        <f t="shared" si="12"/>
        <v>1</v>
      </c>
      <c r="H29" s="188">
        <f t="shared" si="12"/>
        <v>1</v>
      </c>
      <c r="I29" s="184">
        <f t="shared" si="12"/>
        <v>0</v>
      </c>
      <c r="J29" s="184">
        <f t="shared" si="12"/>
        <v>0</v>
      </c>
      <c r="K29" s="184">
        <f t="shared" si="12"/>
        <v>0</v>
      </c>
      <c r="L29" s="187">
        <f t="shared" si="12"/>
        <v>3</v>
      </c>
      <c r="M29" s="184">
        <f t="shared" si="12"/>
        <v>3</v>
      </c>
      <c r="N29" s="188">
        <f t="shared" si="12"/>
        <v>6</v>
      </c>
      <c r="O29" s="184">
        <f t="shared" si="12"/>
        <v>0</v>
      </c>
      <c r="P29" s="184">
        <f t="shared" si="12"/>
        <v>1</v>
      </c>
      <c r="Q29" s="184">
        <f t="shared" si="12"/>
        <v>1</v>
      </c>
      <c r="R29" s="187">
        <f t="shared" si="12"/>
        <v>5</v>
      </c>
      <c r="S29" s="184">
        <f t="shared" si="12"/>
        <v>2</v>
      </c>
      <c r="T29" s="188">
        <f t="shared" si="12"/>
        <v>7</v>
      </c>
      <c r="U29" s="184">
        <f t="shared" si="12"/>
        <v>1</v>
      </c>
      <c r="V29" s="184">
        <f t="shared" si="12"/>
        <v>2</v>
      </c>
      <c r="W29" s="184">
        <f t="shared" si="12"/>
        <v>3</v>
      </c>
      <c r="X29" s="185">
        <f t="shared" si="10"/>
        <v>20</v>
      </c>
      <c r="Y29" s="189">
        <f t="shared" si="12"/>
        <v>30</v>
      </c>
      <c r="Z29" s="186">
        <f>SUM(Z24:Z28)</f>
        <v>50</v>
      </c>
    </row>
    <row r="30" spans="1:26" s="144" customFormat="1" ht="15.75" thickBot="1" x14ac:dyDescent="0.3">
      <c r="A30" s="392"/>
      <c r="B30" s="402"/>
      <c r="C30" s="388"/>
      <c r="D30" s="388"/>
      <c r="E30" s="394"/>
      <c r="F30" s="388"/>
      <c r="G30" s="388"/>
      <c r="H30" s="394"/>
      <c r="I30" s="388"/>
      <c r="J30" s="388"/>
      <c r="K30" s="394"/>
      <c r="L30" s="388"/>
      <c r="M30" s="388"/>
      <c r="N30" s="394"/>
      <c r="O30" s="388"/>
      <c r="P30" s="388"/>
      <c r="Q30" s="394"/>
      <c r="R30" s="388"/>
      <c r="S30" s="388"/>
      <c r="T30" s="394"/>
      <c r="U30" s="388"/>
      <c r="V30" s="388"/>
      <c r="W30" s="388"/>
      <c r="X30" s="396"/>
      <c r="Y30" s="397"/>
      <c r="Z30" s="398"/>
    </row>
    <row r="31" spans="1:26" s="144" customFormat="1" ht="15.75" thickBot="1" x14ac:dyDescent="0.3">
      <c r="A31" s="238" t="s">
        <v>203</v>
      </c>
      <c r="B31" s="184">
        <v>2305</v>
      </c>
      <c r="C31" s="187">
        <v>3</v>
      </c>
      <c r="D31" s="184">
        <v>3</v>
      </c>
      <c r="E31" s="188">
        <v>6</v>
      </c>
      <c r="F31" s="184">
        <v>2</v>
      </c>
      <c r="G31" s="184"/>
      <c r="H31" s="184">
        <v>2</v>
      </c>
      <c r="I31" s="187"/>
      <c r="J31" s="184"/>
      <c r="K31" s="188"/>
      <c r="L31" s="184"/>
      <c r="M31" s="184"/>
      <c r="N31" s="184"/>
      <c r="O31" s="187"/>
      <c r="P31" s="184"/>
      <c r="Q31" s="188"/>
      <c r="R31" s="184">
        <v>1</v>
      </c>
      <c r="S31" s="184"/>
      <c r="T31" s="184">
        <v>1</v>
      </c>
      <c r="U31" s="187"/>
      <c r="V31" s="184"/>
      <c r="W31" s="184"/>
      <c r="X31" s="185">
        <f>C31+F31+I31+L31+O31+R31+U31</f>
        <v>6</v>
      </c>
      <c r="Y31" s="189">
        <f>V31+S31+P31+M31+J31+G31+D31</f>
        <v>3</v>
      </c>
      <c r="Z31" s="186">
        <f>W31+T31+Q31+N31+K31+H31+E31</f>
        <v>9</v>
      </c>
    </row>
    <row r="32" spans="1:26" s="144" customFormat="1" ht="15.75" thickBot="1" x14ac:dyDescent="0.3">
      <c r="A32" s="403"/>
      <c r="B32" s="394"/>
      <c r="C32" s="404"/>
      <c r="D32" s="404"/>
      <c r="E32" s="394"/>
      <c r="F32" s="404"/>
      <c r="G32" s="404"/>
      <c r="H32" s="394"/>
      <c r="I32" s="404"/>
      <c r="J32" s="404"/>
      <c r="K32" s="394"/>
      <c r="L32" s="404"/>
      <c r="M32" s="404"/>
      <c r="N32" s="394"/>
      <c r="O32" s="404"/>
      <c r="P32" s="404"/>
      <c r="Q32" s="394"/>
      <c r="R32" s="404"/>
      <c r="S32" s="404"/>
      <c r="T32" s="394"/>
      <c r="U32" s="404"/>
      <c r="V32" s="404"/>
      <c r="W32" s="394"/>
      <c r="X32" s="405"/>
      <c r="Y32" s="405"/>
      <c r="Z32" s="399"/>
    </row>
    <row r="33" spans="1:26" s="144" customFormat="1" ht="15.75" thickBot="1" x14ac:dyDescent="0.3">
      <c r="A33" s="183" t="s">
        <v>204</v>
      </c>
      <c r="B33" s="184">
        <v>2205</v>
      </c>
      <c r="C33" s="187"/>
      <c r="D33" s="184">
        <v>2</v>
      </c>
      <c r="E33" s="188">
        <v>2</v>
      </c>
      <c r="F33" s="184"/>
      <c r="G33" s="184"/>
      <c r="H33" s="184"/>
      <c r="I33" s="187"/>
      <c r="J33" s="184"/>
      <c r="K33" s="188"/>
      <c r="L33" s="184"/>
      <c r="M33" s="184"/>
      <c r="N33" s="184"/>
      <c r="O33" s="187">
        <v>1</v>
      </c>
      <c r="P33" s="184"/>
      <c r="Q33" s="188">
        <v>1</v>
      </c>
      <c r="R33" s="184"/>
      <c r="S33" s="184"/>
      <c r="T33" s="184"/>
      <c r="U33" s="187"/>
      <c r="V33" s="184"/>
      <c r="W33" s="184"/>
      <c r="X33" s="185">
        <f>C33+F33+I33+L33+O33+R33+U33</f>
        <v>1</v>
      </c>
      <c r="Y33" s="189">
        <f>V33+S33+P33+M33+J33+G33+D33</f>
        <v>2</v>
      </c>
      <c r="Z33" s="186">
        <f>W33+T33+Q33+N33+K33+H33+E33</f>
        <v>3</v>
      </c>
    </row>
    <row r="34" spans="1:26" s="144" customFormat="1" ht="15.75" thickBot="1" x14ac:dyDescent="0.3">
      <c r="A34" s="403"/>
      <c r="B34" s="394"/>
      <c r="C34" s="404"/>
      <c r="D34" s="404"/>
      <c r="E34" s="394"/>
      <c r="F34" s="404"/>
      <c r="G34" s="404"/>
      <c r="H34" s="394"/>
      <c r="I34" s="404"/>
      <c r="J34" s="404"/>
      <c r="K34" s="394"/>
      <c r="L34" s="404"/>
      <c r="M34" s="404"/>
      <c r="N34" s="394"/>
      <c r="O34" s="404"/>
      <c r="P34" s="404"/>
      <c r="Q34" s="394"/>
      <c r="R34" s="404"/>
      <c r="S34" s="404"/>
      <c r="T34" s="394"/>
      <c r="U34" s="404"/>
      <c r="V34" s="404"/>
      <c r="W34" s="394"/>
      <c r="X34" s="405"/>
      <c r="Y34" s="405"/>
      <c r="Z34" s="399"/>
    </row>
    <row r="35" spans="1:26" s="144" customFormat="1" ht="15.75" thickBot="1" x14ac:dyDescent="0.3">
      <c r="A35" s="238" t="s">
        <v>205</v>
      </c>
      <c r="B35" s="188">
        <v>2305</v>
      </c>
      <c r="C35" s="184">
        <v>15</v>
      </c>
      <c r="D35" s="184">
        <v>8</v>
      </c>
      <c r="E35" s="188">
        <v>23</v>
      </c>
      <c r="F35" s="184">
        <v>2</v>
      </c>
      <c r="G35" s="184"/>
      <c r="H35" s="188">
        <v>2</v>
      </c>
      <c r="I35" s="184"/>
      <c r="J35" s="184"/>
      <c r="K35" s="188"/>
      <c r="L35" s="184"/>
      <c r="M35" s="184"/>
      <c r="N35" s="188"/>
      <c r="O35" s="184"/>
      <c r="P35" s="184"/>
      <c r="Q35" s="188"/>
      <c r="R35" s="184">
        <v>1</v>
      </c>
      <c r="S35" s="184"/>
      <c r="T35" s="188">
        <v>1</v>
      </c>
      <c r="U35" s="184">
        <v>1</v>
      </c>
      <c r="V35" s="184"/>
      <c r="W35" s="188">
        <v>1</v>
      </c>
      <c r="X35" s="189">
        <f>C35+F35+I35+L35+O35+R35+U35</f>
        <v>19</v>
      </c>
      <c r="Y35" s="189">
        <f>V35+S35+P35+M35+J35+G35+D35</f>
        <v>8</v>
      </c>
      <c r="Z35" s="186">
        <f>W35+T35+Q35+N35+K35+H35+E35</f>
        <v>27</v>
      </c>
    </row>
    <row r="36" spans="1:26" s="144" customFormat="1" ht="15.75" thickBot="1" x14ac:dyDescent="0.3">
      <c r="A36" s="403"/>
      <c r="B36" s="394"/>
      <c r="C36" s="404"/>
      <c r="D36" s="404"/>
      <c r="E36" s="394"/>
      <c r="F36" s="404"/>
      <c r="G36" s="404"/>
      <c r="H36" s="394"/>
      <c r="I36" s="404"/>
      <c r="J36" s="404"/>
      <c r="K36" s="394"/>
      <c r="L36" s="404"/>
      <c r="M36" s="404"/>
      <c r="N36" s="394"/>
      <c r="O36" s="404"/>
      <c r="P36" s="404"/>
      <c r="Q36" s="394"/>
      <c r="R36" s="404"/>
      <c r="S36" s="404"/>
      <c r="T36" s="394"/>
      <c r="U36" s="404"/>
      <c r="V36" s="404"/>
      <c r="W36" s="394"/>
      <c r="X36" s="405"/>
      <c r="Y36" s="405"/>
      <c r="Z36" s="399"/>
    </row>
    <row r="37" spans="1:26" s="144" customFormat="1" ht="15.75" thickBot="1" x14ac:dyDescent="0.3">
      <c r="A37" s="238" t="s">
        <v>207</v>
      </c>
      <c r="B37" s="188">
        <v>2315</v>
      </c>
      <c r="C37" s="184">
        <v>2</v>
      </c>
      <c r="D37" s="184">
        <v>1</v>
      </c>
      <c r="E37" s="188">
        <v>3</v>
      </c>
      <c r="F37" s="184"/>
      <c r="G37" s="184"/>
      <c r="H37" s="188"/>
      <c r="I37" s="184"/>
      <c r="J37" s="184"/>
      <c r="K37" s="188"/>
      <c r="L37" s="184"/>
      <c r="M37" s="184"/>
      <c r="N37" s="188"/>
      <c r="O37" s="184">
        <v>1</v>
      </c>
      <c r="P37" s="184"/>
      <c r="Q37" s="188">
        <v>1</v>
      </c>
      <c r="R37" s="184"/>
      <c r="S37" s="184"/>
      <c r="T37" s="188"/>
      <c r="U37" s="184">
        <v>1</v>
      </c>
      <c r="V37" s="184"/>
      <c r="W37" s="188">
        <v>1</v>
      </c>
      <c r="X37" s="189">
        <f>C37+F37+I37+L37+O37+R37+U37</f>
        <v>4</v>
      </c>
      <c r="Y37" s="189">
        <f>V37+S37+P37+M37+J37+G37+D37</f>
        <v>1</v>
      </c>
      <c r="Z37" s="186">
        <f>W37+T37+Q37+N37+K37+H37+E37</f>
        <v>5</v>
      </c>
    </row>
    <row r="38" spans="1:26" s="144" customFormat="1" ht="15.75" thickBot="1" x14ac:dyDescent="0.3">
      <c r="A38" s="403"/>
      <c r="B38" s="394"/>
      <c r="C38" s="404"/>
      <c r="D38" s="404"/>
      <c r="E38" s="394"/>
      <c r="F38" s="404"/>
      <c r="G38" s="404"/>
      <c r="H38" s="394"/>
      <c r="I38" s="404"/>
      <c r="J38" s="404"/>
      <c r="K38" s="394"/>
      <c r="L38" s="404"/>
      <c r="M38" s="404"/>
      <c r="N38" s="394"/>
      <c r="O38" s="404"/>
      <c r="P38" s="404"/>
      <c r="Q38" s="394"/>
      <c r="R38" s="404"/>
      <c r="S38" s="404"/>
      <c r="T38" s="394"/>
      <c r="U38" s="404"/>
      <c r="V38" s="404"/>
      <c r="W38" s="394"/>
      <c r="X38" s="405"/>
      <c r="Y38" s="405"/>
      <c r="Z38" s="399"/>
    </row>
    <row r="39" spans="1:26" s="207" customFormat="1" thickBot="1" x14ac:dyDescent="0.25">
      <c r="A39" s="238" t="s">
        <v>208</v>
      </c>
      <c r="B39" s="188">
        <v>2320</v>
      </c>
      <c r="C39" s="184">
        <v>1</v>
      </c>
      <c r="D39" s="184"/>
      <c r="E39" s="188">
        <v>1</v>
      </c>
      <c r="F39" s="184"/>
      <c r="G39" s="184"/>
      <c r="H39" s="188"/>
      <c r="I39" s="184"/>
      <c r="J39" s="184"/>
      <c r="K39" s="188"/>
      <c r="L39" s="184"/>
      <c r="M39" s="184"/>
      <c r="N39" s="188"/>
      <c r="O39" s="184"/>
      <c r="P39" s="184"/>
      <c r="Q39" s="188"/>
      <c r="R39" s="184"/>
      <c r="S39" s="184"/>
      <c r="T39" s="188"/>
      <c r="U39" s="184"/>
      <c r="V39" s="184"/>
      <c r="W39" s="188"/>
      <c r="X39" s="189">
        <f>C39+F39+I39+L39+O39+R39+U39</f>
        <v>1</v>
      </c>
      <c r="Y39" s="189">
        <f>V39+S39+P39+M39+J39+G39+D39</f>
        <v>0</v>
      </c>
      <c r="Z39" s="186">
        <f>W39+T39+Q39+N39+K39+H39+E39</f>
        <v>1</v>
      </c>
    </row>
    <row r="40" spans="1:26" s="144" customFormat="1" ht="15.75" thickBot="1" x14ac:dyDescent="0.3">
      <c r="A40" s="392"/>
      <c r="B40" s="386"/>
      <c r="C40" s="385"/>
      <c r="D40" s="385"/>
      <c r="E40" s="386"/>
      <c r="F40" s="385"/>
      <c r="G40" s="385"/>
      <c r="H40" s="386"/>
      <c r="I40" s="385"/>
      <c r="J40" s="385"/>
      <c r="K40" s="386"/>
      <c r="L40" s="385"/>
      <c r="M40" s="385"/>
      <c r="N40" s="386"/>
      <c r="O40" s="385"/>
      <c r="P40" s="385"/>
      <c r="Q40" s="386"/>
      <c r="R40" s="385"/>
      <c r="S40" s="385"/>
      <c r="T40" s="386"/>
      <c r="U40" s="385"/>
      <c r="V40" s="385"/>
      <c r="W40" s="386"/>
      <c r="X40" s="397"/>
      <c r="Y40" s="397"/>
      <c r="Z40" s="398"/>
    </row>
    <row r="41" spans="1:26" s="207" customFormat="1" thickBot="1" x14ac:dyDescent="0.25">
      <c r="A41" s="238" t="s">
        <v>211</v>
      </c>
      <c r="B41" s="188">
        <v>2335</v>
      </c>
      <c r="C41" s="184">
        <v>1</v>
      </c>
      <c r="D41" s="184"/>
      <c r="E41" s="188">
        <v>1</v>
      </c>
      <c r="F41" s="184"/>
      <c r="G41" s="184"/>
      <c r="H41" s="188"/>
      <c r="I41" s="184"/>
      <c r="J41" s="184"/>
      <c r="K41" s="188"/>
      <c r="L41" s="184"/>
      <c r="M41" s="184"/>
      <c r="N41" s="188"/>
      <c r="O41" s="184"/>
      <c r="P41" s="184"/>
      <c r="Q41" s="188"/>
      <c r="R41" s="184"/>
      <c r="S41" s="184"/>
      <c r="T41" s="188"/>
      <c r="U41" s="184"/>
      <c r="V41" s="184">
        <v>1</v>
      </c>
      <c r="W41" s="188">
        <v>1</v>
      </c>
      <c r="X41" s="189">
        <f>C41+F41+I41+L41+O41+R41+U41</f>
        <v>1</v>
      </c>
      <c r="Y41" s="189">
        <f>V41+S41+P41+M41+J41+G41+D41</f>
        <v>1</v>
      </c>
      <c r="Z41" s="186">
        <f>W41+T41+Q41+N41+K41+H41+E41</f>
        <v>2</v>
      </c>
    </row>
    <row r="42" spans="1:26" ht="15.75" thickBot="1" x14ac:dyDescent="0.3">
      <c r="A42" s="406"/>
      <c r="B42" s="407"/>
      <c r="C42" s="408"/>
      <c r="D42" s="409"/>
      <c r="E42" s="410"/>
      <c r="F42" s="409"/>
      <c r="G42" s="409"/>
      <c r="H42" s="410"/>
      <c r="I42" s="409"/>
      <c r="J42" s="409"/>
      <c r="K42" s="410"/>
      <c r="L42" s="409"/>
      <c r="M42" s="409"/>
      <c r="N42" s="410"/>
      <c r="O42" s="409"/>
      <c r="P42" s="409"/>
      <c r="Q42" s="410"/>
      <c r="R42" s="409"/>
      <c r="S42" s="409"/>
      <c r="T42" s="410"/>
      <c r="U42" s="409"/>
      <c r="V42" s="409"/>
      <c r="W42" s="410"/>
      <c r="X42" s="411"/>
      <c r="Y42" s="411"/>
      <c r="Z42" s="412"/>
    </row>
    <row r="43" spans="1:26" s="144" customFormat="1" ht="15.75" thickBot="1" x14ac:dyDescent="0.3">
      <c r="A43" s="183" t="s">
        <v>212</v>
      </c>
      <c r="B43" s="188">
        <v>2345</v>
      </c>
      <c r="C43" s="238">
        <v>1</v>
      </c>
      <c r="D43" s="238"/>
      <c r="E43" s="240">
        <v>1</v>
      </c>
      <c r="F43" s="238"/>
      <c r="G43" s="238"/>
      <c r="H43" s="240"/>
      <c r="I43" s="238"/>
      <c r="J43" s="238"/>
      <c r="K43" s="240"/>
      <c r="L43" s="238"/>
      <c r="M43" s="238"/>
      <c r="N43" s="240"/>
      <c r="O43" s="238"/>
      <c r="P43" s="238"/>
      <c r="Q43" s="240"/>
      <c r="R43" s="238"/>
      <c r="S43" s="238"/>
      <c r="T43" s="240"/>
      <c r="U43" s="238"/>
      <c r="V43" s="238"/>
      <c r="W43" s="240"/>
      <c r="X43" s="189">
        <f>C43+F43+I43+L43+O43+R43+U43</f>
        <v>1</v>
      </c>
      <c r="Y43" s="189">
        <f>V43+S43+P43+M43+J43+G43+D43</f>
        <v>0</v>
      </c>
      <c r="Z43" s="186">
        <f>W43+T43+Q43+N43+K43+H43+E43</f>
        <v>1</v>
      </c>
    </row>
    <row r="44" spans="1:26" x14ac:dyDescent="0.25">
      <c r="A44" s="406"/>
      <c r="B44" s="407"/>
      <c r="C44" s="406"/>
      <c r="D44" s="406"/>
      <c r="H44" s="413"/>
      <c r="I44" s="406"/>
      <c r="J44" s="406"/>
      <c r="N44" s="413"/>
      <c r="O44" s="406"/>
      <c r="P44" s="406"/>
      <c r="T44" s="413"/>
      <c r="U44" s="406"/>
      <c r="V44" s="406"/>
      <c r="W44" s="413"/>
      <c r="X44" s="414"/>
      <c r="Y44" s="414"/>
      <c r="Z44" s="415"/>
    </row>
    <row r="45" spans="1:26" s="144" customFormat="1" x14ac:dyDescent="0.25">
      <c r="A45" s="161" t="s">
        <v>213</v>
      </c>
      <c r="B45" s="146">
        <v>2405</v>
      </c>
      <c r="C45" s="205">
        <v>1</v>
      </c>
      <c r="D45" s="203">
        <v>4</v>
      </c>
      <c r="E45" s="202">
        <v>5</v>
      </c>
      <c r="F45" s="203"/>
      <c r="G45" s="203"/>
      <c r="H45" s="202"/>
      <c r="I45" s="205"/>
      <c r="J45" s="203"/>
      <c r="K45" s="202"/>
      <c r="L45" s="203"/>
      <c r="M45" s="203">
        <v>1</v>
      </c>
      <c r="N45" s="146">
        <v>1</v>
      </c>
      <c r="O45" s="205"/>
      <c r="P45" s="203"/>
      <c r="Q45" s="202"/>
      <c r="R45" s="203">
        <v>1</v>
      </c>
      <c r="S45" s="203"/>
      <c r="T45" s="146">
        <v>1</v>
      </c>
      <c r="U45" s="205"/>
      <c r="V45" s="203"/>
      <c r="W45" s="202"/>
      <c r="X45" s="181">
        <f t="shared" ref="X45:X47" si="13">C45+F45+I45+L45+O45+R45+U45</f>
        <v>2</v>
      </c>
      <c r="Y45" s="143">
        <f t="shared" ref="Y45:Z47" si="14">V45+S45+P45+M45+J45+G45+D45</f>
        <v>5</v>
      </c>
      <c r="Z45" s="204">
        <f t="shared" si="14"/>
        <v>7</v>
      </c>
    </row>
    <row r="46" spans="1:26" s="144" customFormat="1" ht="15.75" thickBot="1" x14ac:dyDescent="0.3">
      <c r="A46" s="144" t="s">
        <v>214</v>
      </c>
      <c r="B46" s="145">
        <v>2490</v>
      </c>
      <c r="C46" s="205">
        <v>2</v>
      </c>
      <c r="D46" s="203">
        <v>5</v>
      </c>
      <c r="E46" s="180">
        <v>7</v>
      </c>
      <c r="F46" s="224"/>
      <c r="G46" s="224"/>
      <c r="H46" s="175"/>
      <c r="I46" s="205"/>
      <c r="J46" s="203"/>
      <c r="K46" s="202"/>
      <c r="L46" s="224"/>
      <c r="M46" s="224">
        <v>1</v>
      </c>
      <c r="N46" s="145">
        <v>1</v>
      </c>
      <c r="O46" s="205"/>
      <c r="P46" s="203"/>
      <c r="Q46" s="180"/>
      <c r="R46" s="224">
        <v>4</v>
      </c>
      <c r="S46" s="224">
        <v>6</v>
      </c>
      <c r="T46" s="145">
        <v>10</v>
      </c>
      <c r="U46" s="205"/>
      <c r="V46" s="203">
        <v>1</v>
      </c>
      <c r="W46" s="202">
        <v>1</v>
      </c>
      <c r="X46" s="181">
        <f t="shared" si="13"/>
        <v>6</v>
      </c>
      <c r="Y46" s="225">
        <f>V46+S46+P46+L46+J46+G46+D46+M46</f>
        <v>13</v>
      </c>
      <c r="Z46" s="178">
        <f t="shared" si="14"/>
        <v>19</v>
      </c>
    </row>
    <row r="47" spans="1:26" s="207" customFormat="1" thickBot="1" x14ac:dyDescent="0.25">
      <c r="A47" s="183" t="s">
        <v>215</v>
      </c>
      <c r="B47" s="184"/>
      <c r="C47" s="187">
        <f t="shared" ref="C47:V47" si="15">SUM(C45:C46)</f>
        <v>3</v>
      </c>
      <c r="D47" s="184">
        <f t="shared" si="15"/>
        <v>9</v>
      </c>
      <c r="E47" s="188">
        <f t="shared" si="15"/>
        <v>12</v>
      </c>
      <c r="F47" s="184">
        <f t="shared" si="15"/>
        <v>0</v>
      </c>
      <c r="G47" s="184">
        <f t="shared" si="15"/>
        <v>0</v>
      </c>
      <c r="H47" s="188">
        <f t="shared" ref="H47" si="16">SUM(H45:H46)</f>
        <v>0</v>
      </c>
      <c r="I47" s="184">
        <f t="shared" si="15"/>
        <v>0</v>
      </c>
      <c r="J47" s="184">
        <f t="shared" si="15"/>
        <v>0</v>
      </c>
      <c r="K47" s="188">
        <f t="shared" ref="K47" si="17">SUM(K45:K46)</f>
        <v>0</v>
      </c>
      <c r="L47" s="184">
        <f t="shared" si="15"/>
        <v>0</v>
      </c>
      <c r="M47" s="184">
        <f t="shared" si="15"/>
        <v>2</v>
      </c>
      <c r="N47" s="188">
        <f t="shared" ref="N47" si="18">SUM(N45:N46)</f>
        <v>2</v>
      </c>
      <c r="O47" s="184">
        <f t="shared" si="15"/>
        <v>0</v>
      </c>
      <c r="P47" s="184">
        <f t="shared" si="15"/>
        <v>0</v>
      </c>
      <c r="Q47" s="188">
        <f t="shared" ref="Q47" si="19">SUM(Q45:Q46)</f>
        <v>0</v>
      </c>
      <c r="R47" s="184">
        <f t="shared" si="15"/>
        <v>5</v>
      </c>
      <c r="S47" s="184">
        <f t="shared" si="15"/>
        <v>6</v>
      </c>
      <c r="T47" s="188">
        <f t="shared" ref="T47" si="20">SUM(T45:T46)</f>
        <v>11</v>
      </c>
      <c r="U47" s="184">
        <f t="shared" si="15"/>
        <v>0</v>
      </c>
      <c r="V47" s="184">
        <f t="shared" si="15"/>
        <v>1</v>
      </c>
      <c r="W47" s="188">
        <f t="shared" ref="W47" si="21">SUM(W45:W46)</f>
        <v>1</v>
      </c>
      <c r="X47" s="185">
        <f t="shared" si="13"/>
        <v>8</v>
      </c>
      <c r="Y47" s="189">
        <f t="shared" si="14"/>
        <v>18</v>
      </c>
      <c r="Z47" s="186">
        <f>SUM(Z45:Z46)</f>
        <v>26</v>
      </c>
    </row>
    <row r="48" spans="1:26" s="201" customFormat="1" ht="15.75" thickBot="1" x14ac:dyDescent="0.3">
      <c r="B48" s="383"/>
      <c r="C48" s="384"/>
      <c r="D48" s="385"/>
      <c r="E48" s="391"/>
      <c r="F48" s="387"/>
      <c r="G48" s="387"/>
      <c r="H48" s="387"/>
      <c r="I48" s="384"/>
      <c r="J48" s="385"/>
      <c r="K48" s="391"/>
      <c r="L48" s="387"/>
      <c r="M48" s="387"/>
      <c r="N48" s="387"/>
      <c r="O48" s="384"/>
      <c r="P48" s="385"/>
      <c r="Q48" s="391"/>
      <c r="R48" s="387"/>
      <c r="S48" s="387"/>
      <c r="T48" s="387"/>
      <c r="U48" s="384"/>
      <c r="V48" s="385"/>
      <c r="W48" s="385"/>
      <c r="X48" s="352"/>
      <c r="Y48" s="353"/>
      <c r="Z48" s="354"/>
    </row>
    <row r="49" spans="1:26" s="144" customFormat="1" ht="15.75" thickBot="1" x14ac:dyDescent="0.3">
      <c r="A49" s="183" t="s">
        <v>216</v>
      </c>
      <c r="B49" s="184">
        <v>2560</v>
      </c>
      <c r="C49" s="187">
        <v>33</v>
      </c>
      <c r="D49" s="184">
        <v>13</v>
      </c>
      <c r="E49" s="188">
        <v>46</v>
      </c>
      <c r="F49" s="184">
        <v>4</v>
      </c>
      <c r="G49" s="184">
        <v>3</v>
      </c>
      <c r="H49" s="188">
        <v>7</v>
      </c>
      <c r="I49" s="187"/>
      <c r="J49" s="184"/>
      <c r="K49" s="188"/>
      <c r="L49" s="184">
        <v>1</v>
      </c>
      <c r="M49" s="184"/>
      <c r="N49" s="184">
        <v>1</v>
      </c>
      <c r="O49" s="187">
        <v>2</v>
      </c>
      <c r="P49" s="184"/>
      <c r="Q49" s="188">
        <v>2</v>
      </c>
      <c r="R49" s="184"/>
      <c r="S49" s="184"/>
      <c r="T49" s="184"/>
      <c r="U49" s="187">
        <v>3</v>
      </c>
      <c r="V49" s="184">
        <v>2</v>
      </c>
      <c r="W49" s="184">
        <v>5</v>
      </c>
      <c r="X49" s="185">
        <f>C49+F49+I49+L49+O49+R49+U49</f>
        <v>43</v>
      </c>
      <c r="Y49" s="189">
        <f>V49+S49+P49+M49+J49+G49+D49</f>
        <v>18</v>
      </c>
      <c r="Z49" s="186">
        <f>W49+T49+Q49+N49+K49+H49+E49</f>
        <v>61</v>
      </c>
    </row>
    <row r="50" spans="1:26" s="201" customFormat="1" ht="15.75" thickBot="1" x14ac:dyDescent="0.3">
      <c r="B50" s="383"/>
      <c r="C50" s="384"/>
      <c r="D50" s="385"/>
      <c r="E50" s="391"/>
      <c r="F50" s="387"/>
      <c r="G50" s="387"/>
      <c r="H50" s="387"/>
      <c r="I50" s="384"/>
      <c r="J50" s="385"/>
      <c r="K50" s="391"/>
      <c r="L50" s="387"/>
      <c r="M50" s="387"/>
      <c r="N50" s="387"/>
      <c r="O50" s="384"/>
      <c r="P50" s="385"/>
      <c r="Q50" s="391"/>
      <c r="R50" s="387"/>
      <c r="S50" s="387"/>
      <c r="T50" s="387"/>
      <c r="U50" s="384"/>
      <c r="V50" s="385"/>
      <c r="W50" s="385"/>
      <c r="X50" s="396"/>
      <c r="Y50" s="397"/>
      <c r="Z50" s="398"/>
    </row>
    <row r="51" spans="1:26" s="144" customFormat="1" ht="15.75" thickBot="1" x14ac:dyDescent="0.3">
      <c r="A51" s="238" t="s">
        <v>218</v>
      </c>
      <c r="B51" s="184">
        <v>7901</v>
      </c>
      <c r="C51" s="362">
        <v>1</v>
      </c>
      <c r="D51" s="361">
        <v>4</v>
      </c>
      <c r="E51" s="188">
        <v>5</v>
      </c>
      <c r="F51" s="361">
        <v>0</v>
      </c>
      <c r="G51" s="361">
        <v>0</v>
      </c>
      <c r="H51" s="188">
        <v>0</v>
      </c>
      <c r="I51" s="362">
        <v>0</v>
      </c>
      <c r="J51" s="361">
        <v>0</v>
      </c>
      <c r="K51" s="188">
        <v>0</v>
      </c>
      <c r="L51" s="361">
        <v>3</v>
      </c>
      <c r="M51" s="361">
        <v>0</v>
      </c>
      <c r="N51" s="184">
        <v>3</v>
      </c>
      <c r="O51" s="362">
        <v>0</v>
      </c>
      <c r="P51" s="361">
        <v>0</v>
      </c>
      <c r="Q51" s="188">
        <v>0</v>
      </c>
      <c r="R51" s="361">
        <v>0</v>
      </c>
      <c r="S51" s="361">
        <v>0</v>
      </c>
      <c r="T51" s="184">
        <v>0</v>
      </c>
      <c r="U51" s="362">
        <v>1</v>
      </c>
      <c r="V51" s="361">
        <v>0</v>
      </c>
      <c r="W51" s="184">
        <v>1</v>
      </c>
      <c r="X51" s="185">
        <f>C51+F51+I51+L51+O51+R51+U51</f>
        <v>5</v>
      </c>
      <c r="Y51" s="189">
        <f>V51+S51+P51+M51+J51+G51+D51</f>
        <v>4</v>
      </c>
      <c r="Z51" s="186">
        <f>W51+T51+Q51+N51+K51+H51+E51</f>
        <v>9</v>
      </c>
    </row>
    <row r="52" spans="1:26" s="201" customFormat="1" ht="15.75" thickBot="1" x14ac:dyDescent="0.3">
      <c r="B52" s="383"/>
      <c r="C52" s="384"/>
      <c r="D52" s="385"/>
      <c r="E52" s="391"/>
      <c r="F52" s="387"/>
      <c r="G52" s="387"/>
      <c r="H52" s="387"/>
      <c r="I52" s="384"/>
      <c r="J52" s="385"/>
      <c r="K52" s="391"/>
      <c r="L52" s="387"/>
      <c r="M52" s="387"/>
      <c r="N52" s="387"/>
      <c r="O52" s="384"/>
      <c r="P52" s="385"/>
      <c r="Q52" s="391"/>
      <c r="R52" s="387"/>
      <c r="S52" s="387"/>
      <c r="T52" s="387"/>
      <c r="U52" s="384"/>
      <c r="V52" s="385"/>
      <c r="W52" s="385"/>
      <c r="X52" s="416"/>
      <c r="Y52" s="417"/>
      <c r="Z52" s="418"/>
    </row>
    <row r="53" spans="1:26" s="144" customFormat="1" ht="15.75" thickBot="1" x14ac:dyDescent="0.3">
      <c r="A53" s="183" t="s">
        <v>219</v>
      </c>
      <c r="B53" s="184"/>
      <c r="C53" s="187">
        <f>C49+C47+C33+C29+C22+C20+C18+C16+C12+C7+C14+C51+C6+C31+C39+C41+C43+C37+C35</f>
        <v>138</v>
      </c>
      <c r="D53" s="184">
        <f>D49+D47+D33+D29+D22+D20+D18+D16+D12+D7+D14+D51+D6+D31+D39+D41+D43+D37+D35</f>
        <v>101</v>
      </c>
      <c r="E53" s="188">
        <f>C53+D53</f>
        <v>239</v>
      </c>
      <c r="F53" s="187">
        <f t="shared" ref="F53:G53" si="22">F49+F47+F33+F29+F22+F20+F18+F16+F12+F7+F14+F51+F6+F31+F39+F41+F43+F37+F35</f>
        <v>9</v>
      </c>
      <c r="G53" s="184">
        <f t="shared" si="22"/>
        <v>6</v>
      </c>
      <c r="H53" s="188">
        <f t="shared" ref="H53" si="23">F53+G53</f>
        <v>15</v>
      </c>
      <c r="I53" s="184">
        <f t="shared" ref="I53:J53" si="24">I49+I47+I33+I29+I22+I20+I18+I16+I12+I7+I14+I51+I6+I31+I39+I41+I43+I37+I35</f>
        <v>3</v>
      </c>
      <c r="J53" s="184">
        <f t="shared" si="24"/>
        <v>0</v>
      </c>
      <c r="K53" s="188">
        <f t="shared" ref="K53" si="25">I53+J53</f>
        <v>3</v>
      </c>
      <c r="L53" s="184">
        <f t="shared" ref="L53:M53" si="26">L49+L47+L33+L29+L22+L20+L18+L16+L12+L7+L14+L51+L6+L31+L39+L41+L43+L37+L35</f>
        <v>8</v>
      </c>
      <c r="M53" s="184">
        <f t="shared" si="26"/>
        <v>6</v>
      </c>
      <c r="N53" s="188">
        <f t="shared" ref="N53" si="27">L53+M53</f>
        <v>14</v>
      </c>
      <c r="O53" s="184">
        <f t="shared" ref="O53:P53" si="28">O49+O47+O33+O29+O22+O20+O18+O16+O12+O7+O14+O51+O6+O31+O39+O41+O43+O37+O35</f>
        <v>5</v>
      </c>
      <c r="P53" s="184">
        <f t="shared" si="28"/>
        <v>2</v>
      </c>
      <c r="Q53" s="188">
        <f t="shared" ref="Q53" si="29">O53+P53</f>
        <v>7</v>
      </c>
      <c r="R53" s="184">
        <f t="shared" ref="R53:S53" si="30">R49+R47+R33+R29+R22+R20+R18+R16+R12+R7+R14+R51+R6+R31+R39+R41+R43+R37+R35</f>
        <v>23</v>
      </c>
      <c r="S53" s="184">
        <f t="shared" si="30"/>
        <v>18</v>
      </c>
      <c r="T53" s="188">
        <f t="shared" ref="T53" si="31">R53+S53</f>
        <v>41</v>
      </c>
      <c r="U53" s="184">
        <f>U49+U47+U33+U29+U22+U20+U18+U16+U12+U7+U14+U51+U6+U31+U39+U41+U43+U37+U35</f>
        <v>11</v>
      </c>
      <c r="V53" s="184">
        <f t="shared" ref="V53:Y53" si="32">V49+V47+V33+V29+V22+V20+V18+V16+V12+V7+V14+V51+V6+V31+V39+V41+V43+V37+V35</f>
        <v>12</v>
      </c>
      <c r="W53" s="188">
        <f t="shared" ref="W53" si="33">U53+V53</f>
        <v>23</v>
      </c>
      <c r="X53" s="189">
        <f>X49+X47+X33+X29+X22+X20+X18+X16+X12+X7+X14+X51+X6+X31+X39+X41+X43+X37+X35</f>
        <v>197</v>
      </c>
      <c r="Y53" s="189">
        <f t="shared" si="32"/>
        <v>145</v>
      </c>
      <c r="Z53" s="189">
        <f t="shared" ref="Z53" si="34">X53+Y53</f>
        <v>342</v>
      </c>
    </row>
    <row r="54" spans="1:26" s="201" customFormat="1" ht="15.75" thickBot="1" x14ac:dyDescent="0.3">
      <c r="A54" s="419"/>
      <c r="B54" s="383"/>
      <c r="C54" s="384"/>
      <c r="D54" s="385"/>
      <c r="E54" s="391"/>
      <c r="F54" s="387"/>
      <c r="G54" s="387"/>
      <c r="H54" s="387"/>
      <c r="I54" s="384"/>
      <c r="J54" s="385"/>
      <c r="K54" s="391"/>
      <c r="L54" s="384"/>
      <c r="M54" s="385"/>
      <c r="N54" s="391"/>
      <c r="O54" s="384"/>
      <c r="P54" s="385"/>
      <c r="Q54" s="391"/>
      <c r="R54" s="387"/>
      <c r="S54" s="387"/>
      <c r="T54" s="387"/>
      <c r="U54" s="384"/>
      <c r="V54" s="385"/>
      <c r="W54" s="385"/>
      <c r="X54" s="352"/>
      <c r="Y54" s="353"/>
      <c r="Z54" s="354"/>
    </row>
    <row r="55" spans="1:26" s="144" customFormat="1" ht="15.75" thickBot="1" x14ac:dyDescent="0.3">
      <c r="A55" s="582" t="s">
        <v>220</v>
      </c>
      <c r="B55" s="594"/>
      <c r="C55" s="358"/>
      <c r="D55" s="357"/>
      <c r="E55" s="359"/>
      <c r="F55" s="357"/>
      <c r="G55" s="357"/>
      <c r="H55" s="357"/>
      <c r="I55" s="358"/>
      <c r="J55" s="357"/>
      <c r="K55" s="359"/>
      <c r="L55" s="357"/>
      <c r="M55" s="357"/>
      <c r="N55" s="357"/>
      <c r="O55" s="420"/>
      <c r="P55" s="355"/>
      <c r="Q55" s="421"/>
      <c r="R55" s="357"/>
      <c r="S55" s="357"/>
      <c r="T55" s="357"/>
      <c r="U55" s="358"/>
      <c r="V55" s="357"/>
      <c r="W55" s="357"/>
      <c r="X55" s="356"/>
      <c r="Y55" s="251"/>
      <c r="Z55" s="252"/>
    </row>
    <row r="56" spans="1:26" s="201" customFormat="1" ht="15.75" thickBot="1" x14ac:dyDescent="0.3">
      <c r="A56" s="422"/>
      <c r="B56" s="423"/>
      <c r="C56" s="424"/>
      <c r="D56" s="425"/>
      <c r="E56" s="426"/>
      <c r="F56" s="425"/>
      <c r="G56" s="425"/>
      <c r="H56" s="425"/>
      <c r="I56" s="424"/>
      <c r="J56" s="425"/>
      <c r="K56" s="426"/>
      <c r="L56" s="425"/>
      <c r="M56" s="425"/>
      <c r="N56" s="425"/>
      <c r="O56" s="427"/>
      <c r="P56" s="428"/>
      <c r="Q56" s="429"/>
      <c r="R56" s="425"/>
      <c r="S56" s="425"/>
      <c r="T56" s="425"/>
      <c r="U56" s="424"/>
      <c r="V56" s="425"/>
      <c r="W56" s="425"/>
      <c r="X56" s="430"/>
      <c r="Y56" s="431"/>
      <c r="Z56" s="432"/>
    </row>
    <row r="57" spans="1:26" s="144" customFormat="1" ht="15.75" thickBot="1" x14ac:dyDescent="0.3">
      <c r="A57" s="183" t="s">
        <v>221</v>
      </c>
      <c r="B57" s="184">
        <v>3100</v>
      </c>
      <c r="C57" s="187">
        <v>19</v>
      </c>
      <c r="D57" s="184">
        <v>29</v>
      </c>
      <c r="E57" s="188">
        <v>48</v>
      </c>
      <c r="F57" s="184">
        <v>1</v>
      </c>
      <c r="G57" s="184"/>
      <c r="H57" s="184">
        <v>1</v>
      </c>
      <c r="I57" s="187">
        <v>2</v>
      </c>
      <c r="J57" s="184"/>
      <c r="K57" s="188">
        <v>2</v>
      </c>
      <c r="L57" s="184">
        <v>6</v>
      </c>
      <c r="M57" s="184">
        <v>2</v>
      </c>
      <c r="N57" s="184">
        <v>8</v>
      </c>
      <c r="O57" s="187"/>
      <c r="P57" s="184">
        <v>1</v>
      </c>
      <c r="Q57" s="188">
        <v>1</v>
      </c>
      <c r="R57" s="184">
        <v>4</v>
      </c>
      <c r="S57" s="184"/>
      <c r="T57" s="184">
        <v>4</v>
      </c>
      <c r="U57" s="187">
        <v>2</v>
      </c>
      <c r="V57" s="184">
        <v>2</v>
      </c>
      <c r="W57" s="184">
        <v>4</v>
      </c>
      <c r="X57" s="185">
        <f>U57+R57+O57+L57+I57+F57+C57</f>
        <v>34</v>
      </c>
      <c r="Y57" s="189">
        <f>V57+S57+P57+M57+J57+G57+D57</f>
        <v>34</v>
      </c>
      <c r="Z57" s="186">
        <f>W57+T57+Q57+N57+K57+H57+E57</f>
        <v>68</v>
      </c>
    </row>
    <row r="58" spans="1:26" s="144" customFormat="1" x14ac:dyDescent="0.25">
      <c r="A58" s="392"/>
      <c r="B58" s="388"/>
      <c r="C58" s="393"/>
      <c r="D58" s="388"/>
      <c r="E58" s="386"/>
      <c r="F58" s="388"/>
      <c r="G58" s="388"/>
      <c r="H58" s="388"/>
      <c r="I58" s="393"/>
      <c r="J58" s="388"/>
      <c r="K58" s="386"/>
      <c r="L58" s="388"/>
      <c r="M58" s="388"/>
      <c r="N58" s="388"/>
      <c r="O58" s="393"/>
      <c r="P58" s="388"/>
      <c r="Q58" s="386"/>
      <c r="R58" s="388"/>
      <c r="S58" s="388"/>
      <c r="T58" s="388"/>
      <c r="U58" s="393"/>
      <c r="V58" s="388"/>
      <c r="W58" s="388"/>
      <c r="X58" s="396"/>
      <c r="Y58" s="397"/>
      <c r="Z58" s="398"/>
    </row>
    <row r="59" spans="1:26" s="144" customFormat="1" x14ac:dyDescent="0.25">
      <c r="A59" s="144" t="s">
        <v>224</v>
      </c>
      <c r="B59" s="145">
        <v>3100</v>
      </c>
      <c r="C59" s="205">
        <v>1</v>
      </c>
      <c r="D59" s="203"/>
      <c r="E59" s="202">
        <v>1</v>
      </c>
      <c r="F59" s="224">
        <v>1</v>
      </c>
      <c r="G59" s="224"/>
      <c r="H59" s="145">
        <v>1</v>
      </c>
      <c r="I59" s="205"/>
      <c r="J59" s="203"/>
      <c r="K59" s="202"/>
      <c r="L59" s="224"/>
      <c r="M59" s="224"/>
      <c r="N59" s="145"/>
      <c r="O59" s="205"/>
      <c r="P59" s="203"/>
      <c r="Q59" s="202"/>
      <c r="R59" s="224"/>
      <c r="S59" s="224"/>
      <c r="T59" s="145"/>
      <c r="U59" s="205"/>
      <c r="V59" s="203"/>
      <c r="W59" s="146"/>
      <c r="X59" s="181">
        <f t="shared" ref="X59:Z70" si="35">U59+R59+O59+L59+I59+F59+C59</f>
        <v>2</v>
      </c>
      <c r="Y59" s="143">
        <f>V59+S59+P59+M59+J59+G59+D59</f>
        <v>0</v>
      </c>
      <c r="Z59" s="204">
        <f>W59+T59+Q59+N59+K59+H59+E59</f>
        <v>2</v>
      </c>
    </row>
    <row r="60" spans="1:26" s="144" customFormat="1" x14ac:dyDescent="0.25">
      <c r="A60" s="144" t="s">
        <v>225</v>
      </c>
      <c r="B60" s="145">
        <v>3200</v>
      </c>
      <c r="C60" s="205"/>
      <c r="D60" s="203"/>
      <c r="E60" s="202"/>
      <c r="F60" s="224">
        <v>1</v>
      </c>
      <c r="G60" s="224"/>
      <c r="H60" s="145">
        <v>1</v>
      </c>
      <c r="I60" s="205"/>
      <c r="J60" s="203"/>
      <c r="K60" s="202"/>
      <c r="L60" s="224"/>
      <c r="M60" s="224">
        <v>1</v>
      </c>
      <c r="N60" s="145">
        <v>1</v>
      </c>
      <c r="O60" s="205"/>
      <c r="P60" s="203"/>
      <c r="Q60" s="202"/>
      <c r="R60" s="224">
        <v>1</v>
      </c>
      <c r="S60" s="224"/>
      <c r="T60" s="145">
        <v>1</v>
      </c>
      <c r="U60" s="205"/>
      <c r="V60" s="203"/>
      <c r="W60" s="146"/>
      <c r="X60" s="181">
        <f t="shared" si="35"/>
        <v>2</v>
      </c>
      <c r="Y60" s="143">
        <f>V60+S60+P60+M60+J60+G60+D60</f>
        <v>1</v>
      </c>
      <c r="Z60" s="204">
        <f t="shared" si="35"/>
        <v>3</v>
      </c>
    </row>
    <row r="61" spans="1:26" s="144" customFormat="1" x14ac:dyDescent="0.25">
      <c r="A61" s="144" t="s">
        <v>226</v>
      </c>
      <c r="B61" s="145">
        <v>3300</v>
      </c>
      <c r="C61" s="205"/>
      <c r="D61" s="203">
        <v>1</v>
      </c>
      <c r="E61" s="202">
        <v>1</v>
      </c>
      <c r="F61" s="224"/>
      <c r="G61" s="224"/>
      <c r="H61" s="145"/>
      <c r="I61" s="205"/>
      <c r="J61" s="203"/>
      <c r="K61" s="202"/>
      <c r="L61" s="224"/>
      <c r="M61" s="224">
        <v>1</v>
      </c>
      <c r="N61" s="145">
        <v>1</v>
      </c>
      <c r="O61" s="205"/>
      <c r="P61" s="203"/>
      <c r="Q61" s="202"/>
      <c r="R61" s="224"/>
      <c r="S61" s="224"/>
      <c r="T61" s="145"/>
      <c r="U61" s="205"/>
      <c r="V61" s="203"/>
      <c r="W61" s="146"/>
      <c r="X61" s="181">
        <f t="shared" si="35"/>
        <v>0</v>
      </c>
      <c r="Y61" s="143">
        <f t="shared" si="35"/>
        <v>2</v>
      </c>
      <c r="Z61" s="204">
        <f t="shared" si="35"/>
        <v>2</v>
      </c>
    </row>
    <row r="62" spans="1:26" s="144" customFormat="1" x14ac:dyDescent="0.25">
      <c r="A62" s="144" t="s">
        <v>227</v>
      </c>
      <c r="B62" s="145">
        <v>3305</v>
      </c>
      <c r="C62" s="205">
        <v>0</v>
      </c>
      <c r="D62" s="203">
        <v>0</v>
      </c>
      <c r="E62" s="202">
        <f t="shared" ref="E62:E74" si="36">C62+D62</f>
        <v>0</v>
      </c>
      <c r="F62" s="224">
        <v>0</v>
      </c>
      <c r="G62" s="224">
        <v>0</v>
      </c>
      <c r="H62" s="145">
        <f t="shared" ref="H62:H66" si="37">F62+G62</f>
        <v>0</v>
      </c>
      <c r="I62" s="205">
        <v>0</v>
      </c>
      <c r="J62" s="203">
        <v>0</v>
      </c>
      <c r="K62" s="202">
        <f t="shared" ref="K62:K66" si="38">I62+J62</f>
        <v>0</v>
      </c>
      <c r="L62" s="224">
        <v>0</v>
      </c>
      <c r="M62" s="224">
        <v>0</v>
      </c>
      <c r="N62" s="145">
        <f t="shared" ref="N62:N66" si="39">L62+M62</f>
        <v>0</v>
      </c>
      <c r="O62" s="205">
        <v>0</v>
      </c>
      <c r="P62" s="203">
        <v>0</v>
      </c>
      <c r="Q62" s="202">
        <f t="shared" ref="Q62:Q66" si="40">O62+P62</f>
        <v>0</v>
      </c>
      <c r="R62" s="224">
        <v>0</v>
      </c>
      <c r="S62" s="224">
        <v>0</v>
      </c>
      <c r="T62" s="145">
        <f t="shared" ref="T62:T66" si="41">R62+S62</f>
        <v>0</v>
      </c>
      <c r="U62" s="205">
        <v>0</v>
      </c>
      <c r="V62" s="203">
        <v>0</v>
      </c>
      <c r="W62" s="146">
        <f t="shared" ref="W62:W66" si="42">U62+V62</f>
        <v>0</v>
      </c>
      <c r="X62" s="181">
        <f t="shared" si="35"/>
        <v>0</v>
      </c>
      <c r="Y62" s="143">
        <f t="shared" si="35"/>
        <v>0</v>
      </c>
      <c r="Z62" s="204">
        <f t="shared" si="35"/>
        <v>0</v>
      </c>
    </row>
    <row r="63" spans="1:26" s="144" customFormat="1" x14ac:dyDescent="0.25">
      <c r="A63" s="144" t="s">
        <v>228</v>
      </c>
      <c r="B63" s="145">
        <v>3400</v>
      </c>
      <c r="C63" s="205"/>
      <c r="D63" s="203">
        <v>1</v>
      </c>
      <c r="E63" s="202">
        <v>1</v>
      </c>
      <c r="F63" s="224"/>
      <c r="G63" s="224"/>
      <c r="H63" s="145"/>
      <c r="I63" s="205"/>
      <c r="J63" s="203"/>
      <c r="K63" s="202"/>
      <c r="L63" s="224"/>
      <c r="M63" s="224"/>
      <c r="N63" s="145"/>
      <c r="O63" s="205"/>
      <c r="P63" s="203"/>
      <c r="Q63" s="202"/>
      <c r="R63" s="224"/>
      <c r="S63" s="224"/>
      <c r="T63" s="145"/>
      <c r="U63" s="205"/>
      <c r="V63" s="203"/>
      <c r="W63" s="146"/>
      <c r="X63" s="181">
        <f t="shared" si="35"/>
        <v>0</v>
      </c>
      <c r="Y63" s="143">
        <f t="shared" si="35"/>
        <v>1</v>
      </c>
      <c r="Z63" s="204">
        <f t="shared" si="35"/>
        <v>1</v>
      </c>
    </row>
    <row r="64" spans="1:26" s="144" customFormat="1" x14ac:dyDescent="0.25">
      <c r="A64" s="144" t="s">
        <v>229</v>
      </c>
      <c r="B64" s="145">
        <v>3500</v>
      </c>
      <c r="C64" s="205"/>
      <c r="D64" s="203">
        <v>1</v>
      </c>
      <c r="E64" s="202">
        <v>1</v>
      </c>
      <c r="F64" s="224"/>
      <c r="G64" s="224"/>
      <c r="H64" s="145"/>
      <c r="I64" s="205"/>
      <c r="J64" s="203"/>
      <c r="K64" s="202"/>
      <c r="L64" s="224"/>
      <c r="M64" s="224"/>
      <c r="N64" s="145"/>
      <c r="O64" s="205">
        <v>1</v>
      </c>
      <c r="P64" s="203"/>
      <c r="Q64" s="202">
        <v>1</v>
      </c>
      <c r="R64" s="224"/>
      <c r="S64" s="224"/>
      <c r="T64" s="145"/>
      <c r="U64" s="205"/>
      <c r="V64" s="203">
        <v>1</v>
      </c>
      <c r="W64" s="146">
        <v>1</v>
      </c>
      <c r="X64" s="181">
        <f t="shared" si="35"/>
        <v>1</v>
      </c>
      <c r="Y64" s="143">
        <f t="shared" si="35"/>
        <v>2</v>
      </c>
      <c r="Z64" s="204">
        <f t="shared" si="35"/>
        <v>3</v>
      </c>
    </row>
    <row r="65" spans="1:26" s="144" customFormat="1" x14ac:dyDescent="0.25">
      <c r="A65" s="144" t="s">
        <v>230</v>
      </c>
      <c r="B65" s="145">
        <v>3600</v>
      </c>
      <c r="C65" s="205">
        <v>0</v>
      </c>
      <c r="D65" s="203">
        <v>0</v>
      </c>
      <c r="E65" s="202">
        <f t="shared" si="36"/>
        <v>0</v>
      </c>
      <c r="F65" s="224">
        <v>0</v>
      </c>
      <c r="G65" s="224">
        <v>0</v>
      </c>
      <c r="H65" s="145">
        <f t="shared" si="37"/>
        <v>0</v>
      </c>
      <c r="I65" s="205">
        <v>0</v>
      </c>
      <c r="J65" s="203">
        <v>0</v>
      </c>
      <c r="K65" s="202">
        <f t="shared" si="38"/>
        <v>0</v>
      </c>
      <c r="L65" s="224">
        <v>0</v>
      </c>
      <c r="M65" s="224">
        <v>0</v>
      </c>
      <c r="N65" s="145">
        <f t="shared" si="39"/>
        <v>0</v>
      </c>
      <c r="O65" s="205">
        <v>0</v>
      </c>
      <c r="P65" s="203">
        <v>0</v>
      </c>
      <c r="Q65" s="202">
        <f t="shared" si="40"/>
        <v>0</v>
      </c>
      <c r="R65" s="224">
        <v>0</v>
      </c>
      <c r="S65" s="224">
        <v>0</v>
      </c>
      <c r="T65" s="145">
        <f t="shared" si="41"/>
        <v>0</v>
      </c>
      <c r="U65" s="205">
        <v>0</v>
      </c>
      <c r="V65" s="203">
        <v>0</v>
      </c>
      <c r="W65" s="146">
        <f t="shared" si="42"/>
        <v>0</v>
      </c>
      <c r="X65" s="181">
        <f t="shared" si="35"/>
        <v>0</v>
      </c>
      <c r="Y65" s="143">
        <f t="shared" si="35"/>
        <v>0</v>
      </c>
      <c r="Z65" s="204">
        <f t="shared" si="35"/>
        <v>0</v>
      </c>
    </row>
    <row r="66" spans="1:26" s="144" customFormat="1" x14ac:dyDescent="0.25">
      <c r="A66" s="144" t="s">
        <v>231</v>
      </c>
      <c r="B66" s="145">
        <v>3705</v>
      </c>
      <c r="C66" s="205">
        <v>0</v>
      </c>
      <c r="D66" s="203">
        <v>0</v>
      </c>
      <c r="E66" s="202">
        <f t="shared" si="36"/>
        <v>0</v>
      </c>
      <c r="F66" s="224">
        <v>0</v>
      </c>
      <c r="G66" s="224">
        <v>0</v>
      </c>
      <c r="H66" s="145">
        <f t="shared" si="37"/>
        <v>0</v>
      </c>
      <c r="I66" s="205">
        <v>0</v>
      </c>
      <c r="J66" s="203">
        <v>0</v>
      </c>
      <c r="K66" s="202">
        <f t="shared" si="38"/>
        <v>0</v>
      </c>
      <c r="L66" s="224">
        <v>0</v>
      </c>
      <c r="M66" s="224">
        <v>0</v>
      </c>
      <c r="N66" s="145">
        <f t="shared" si="39"/>
        <v>0</v>
      </c>
      <c r="O66" s="205">
        <v>0</v>
      </c>
      <c r="P66" s="203">
        <v>0</v>
      </c>
      <c r="Q66" s="202">
        <f t="shared" si="40"/>
        <v>0</v>
      </c>
      <c r="R66" s="224">
        <v>0</v>
      </c>
      <c r="S66" s="224">
        <v>0</v>
      </c>
      <c r="T66" s="145">
        <f t="shared" si="41"/>
        <v>0</v>
      </c>
      <c r="U66" s="205">
        <v>0</v>
      </c>
      <c r="V66" s="203">
        <v>0</v>
      </c>
      <c r="W66" s="146">
        <f t="shared" si="42"/>
        <v>0</v>
      </c>
      <c r="X66" s="181">
        <f t="shared" si="35"/>
        <v>0</v>
      </c>
      <c r="Y66" s="143">
        <f t="shared" si="35"/>
        <v>0</v>
      </c>
      <c r="Z66" s="204">
        <f t="shared" si="35"/>
        <v>0</v>
      </c>
    </row>
    <row r="67" spans="1:26" s="144" customFormat="1" ht="15.75" thickBot="1" x14ac:dyDescent="0.3">
      <c r="A67" s="144" t="s">
        <v>232</v>
      </c>
      <c r="B67" s="145">
        <v>3805</v>
      </c>
      <c r="C67" s="205"/>
      <c r="D67" s="203">
        <v>1</v>
      </c>
      <c r="E67" s="202">
        <v>1</v>
      </c>
      <c r="F67" s="224"/>
      <c r="G67" s="224"/>
      <c r="H67" s="145"/>
      <c r="I67" s="205"/>
      <c r="J67" s="203"/>
      <c r="K67" s="202"/>
      <c r="L67" s="224"/>
      <c r="M67" s="224"/>
      <c r="N67" s="145"/>
      <c r="O67" s="205"/>
      <c r="P67" s="203">
        <v>1</v>
      </c>
      <c r="Q67" s="202">
        <v>1</v>
      </c>
      <c r="R67" s="224"/>
      <c r="S67" s="224"/>
      <c r="T67" s="145"/>
      <c r="U67" s="205"/>
      <c r="V67" s="203"/>
      <c r="W67" s="146"/>
      <c r="X67" s="181">
        <f t="shared" si="35"/>
        <v>0</v>
      </c>
      <c r="Y67" s="143">
        <f t="shared" si="35"/>
        <v>2</v>
      </c>
      <c r="Z67" s="204">
        <f t="shared" si="35"/>
        <v>2</v>
      </c>
    </row>
    <row r="68" spans="1:26" s="144" customFormat="1" ht="15.75" thickBot="1" x14ac:dyDescent="0.3">
      <c r="A68" s="238" t="s">
        <v>233</v>
      </c>
      <c r="B68" s="184"/>
      <c r="C68" s="187">
        <f t="shared" ref="C68:Z68" si="43">SUM(C59:C67)</f>
        <v>1</v>
      </c>
      <c r="D68" s="184">
        <f t="shared" si="43"/>
        <v>4</v>
      </c>
      <c r="E68" s="188">
        <f t="shared" si="43"/>
        <v>5</v>
      </c>
      <c r="F68" s="184">
        <f t="shared" si="43"/>
        <v>2</v>
      </c>
      <c r="G68" s="184">
        <f t="shared" si="43"/>
        <v>0</v>
      </c>
      <c r="H68" s="188">
        <f t="shared" si="43"/>
        <v>2</v>
      </c>
      <c r="I68" s="187">
        <f t="shared" si="43"/>
        <v>0</v>
      </c>
      <c r="J68" s="184">
        <f t="shared" si="43"/>
        <v>0</v>
      </c>
      <c r="K68" s="188">
        <f t="shared" si="43"/>
        <v>0</v>
      </c>
      <c r="L68" s="184">
        <f t="shared" si="43"/>
        <v>0</v>
      </c>
      <c r="M68" s="184">
        <f t="shared" si="43"/>
        <v>2</v>
      </c>
      <c r="N68" s="184">
        <f t="shared" si="43"/>
        <v>2</v>
      </c>
      <c r="O68" s="187">
        <f t="shared" si="43"/>
        <v>1</v>
      </c>
      <c r="P68" s="184">
        <f t="shared" si="43"/>
        <v>1</v>
      </c>
      <c r="Q68" s="188">
        <f t="shared" si="43"/>
        <v>2</v>
      </c>
      <c r="R68" s="184">
        <f t="shared" si="43"/>
        <v>1</v>
      </c>
      <c r="S68" s="184">
        <f t="shared" si="43"/>
        <v>0</v>
      </c>
      <c r="T68" s="184">
        <f t="shared" si="43"/>
        <v>1</v>
      </c>
      <c r="U68" s="187">
        <f t="shared" si="43"/>
        <v>0</v>
      </c>
      <c r="V68" s="184">
        <f t="shared" si="43"/>
        <v>1</v>
      </c>
      <c r="W68" s="184">
        <f t="shared" si="43"/>
        <v>1</v>
      </c>
      <c r="X68" s="185">
        <f t="shared" si="35"/>
        <v>5</v>
      </c>
      <c r="Y68" s="189">
        <f t="shared" si="35"/>
        <v>8</v>
      </c>
      <c r="Z68" s="186">
        <f t="shared" si="43"/>
        <v>13</v>
      </c>
    </row>
    <row r="69" spans="1:26" ht="15" customHeight="1" thickBot="1" x14ac:dyDescent="0.3">
      <c r="A69" s="406"/>
      <c r="B69" s="433"/>
      <c r="C69" s="406"/>
      <c r="D69" s="406"/>
      <c r="E69" s="434"/>
      <c r="H69" s="434"/>
      <c r="I69" s="406"/>
      <c r="J69" s="406"/>
      <c r="K69" s="434"/>
      <c r="N69" s="434"/>
      <c r="O69" s="406"/>
      <c r="P69" s="406"/>
      <c r="Q69" s="434"/>
      <c r="T69" s="434"/>
      <c r="U69" s="406"/>
      <c r="V69" s="406"/>
      <c r="W69" s="434"/>
      <c r="X69" s="414"/>
      <c r="Y69" s="414"/>
      <c r="Z69" s="435"/>
    </row>
    <row r="70" spans="1:26" s="144" customFormat="1" ht="15" customHeight="1" thickBot="1" x14ac:dyDescent="0.3">
      <c r="A70" s="238" t="s">
        <v>222</v>
      </c>
      <c r="B70" s="184">
        <v>3900</v>
      </c>
      <c r="C70" s="187">
        <v>89</v>
      </c>
      <c r="D70" s="184">
        <v>192</v>
      </c>
      <c r="E70" s="188">
        <v>281</v>
      </c>
      <c r="F70" s="184">
        <v>5</v>
      </c>
      <c r="G70" s="184">
        <v>5</v>
      </c>
      <c r="H70" s="184">
        <v>10</v>
      </c>
      <c r="I70" s="187">
        <v>1</v>
      </c>
      <c r="J70" s="184">
        <v>1</v>
      </c>
      <c r="K70" s="188">
        <v>2</v>
      </c>
      <c r="L70" s="184">
        <v>8</v>
      </c>
      <c r="M70" s="184">
        <v>28</v>
      </c>
      <c r="N70" s="184">
        <v>36</v>
      </c>
      <c r="O70" s="187">
        <v>1</v>
      </c>
      <c r="P70" s="184">
        <v>7</v>
      </c>
      <c r="Q70" s="188">
        <v>8</v>
      </c>
      <c r="R70" s="184">
        <v>8</v>
      </c>
      <c r="S70" s="184">
        <v>24</v>
      </c>
      <c r="T70" s="184">
        <v>32</v>
      </c>
      <c r="U70" s="187">
        <v>4</v>
      </c>
      <c r="V70" s="184">
        <v>27</v>
      </c>
      <c r="W70" s="184">
        <v>31</v>
      </c>
      <c r="X70" s="185">
        <f t="shared" si="35"/>
        <v>116</v>
      </c>
      <c r="Y70" s="189">
        <f t="shared" si="35"/>
        <v>284</v>
      </c>
      <c r="Z70" s="186">
        <f t="shared" si="35"/>
        <v>400</v>
      </c>
    </row>
    <row r="71" spans="1:26" s="201" customFormat="1" ht="15.75" thickBot="1" x14ac:dyDescent="0.3">
      <c r="A71" s="392"/>
      <c r="B71" s="388"/>
      <c r="C71" s="393"/>
      <c r="D71" s="388"/>
      <c r="E71" s="386"/>
      <c r="F71" s="388"/>
      <c r="G71" s="388"/>
      <c r="H71" s="388"/>
      <c r="I71" s="393"/>
      <c r="J71" s="388"/>
      <c r="K71" s="386"/>
      <c r="L71" s="388"/>
      <c r="M71" s="388"/>
      <c r="N71" s="388"/>
      <c r="O71" s="393"/>
      <c r="P71" s="388"/>
      <c r="Q71" s="386"/>
      <c r="R71" s="388"/>
      <c r="S71" s="388"/>
      <c r="T71" s="388"/>
      <c r="U71" s="393"/>
      <c r="V71" s="388"/>
      <c r="W71" s="388"/>
      <c r="X71" s="396"/>
      <c r="Y71" s="397"/>
      <c r="Z71" s="354"/>
    </row>
    <row r="72" spans="1:26" s="207" customFormat="1" thickBot="1" x14ac:dyDescent="0.25">
      <c r="A72" s="183" t="s">
        <v>234</v>
      </c>
      <c r="B72" s="184">
        <v>3550</v>
      </c>
      <c r="C72" s="187"/>
      <c r="D72" s="184">
        <v>15</v>
      </c>
      <c r="E72" s="188">
        <v>15</v>
      </c>
      <c r="F72" s="184"/>
      <c r="G72" s="184"/>
      <c r="H72" s="188"/>
      <c r="I72" s="187"/>
      <c r="J72" s="184"/>
      <c r="K72" s="188"/>
      <c r="L72" s="184">
        <v>1</v>
      </c>
      <c r="M72" s="184"/>
      <c r="N72" s="188">
        <v>1</v>
      </c>
      <c r="O72" s="187"/>
      <c r="P72" s="184">
        <v>1</v>
      </c>
      <c r="Q72" s="188">
        <v>1</v>
      </c>
      <c r="R72" s="184">
        <v>2</v>
      </c>
      <c r="S72" s="184">
        <v>2</v>
      </c>
      <c r="T72" s="188">
        <v>4</v>
      </c>
      <c r="U72" s="187">
        <v>1</v>
      </c>
      <c r="V72" s="184"/>
      <c r="W72" s="188">
        <v>1</v>
      </c>
      <c r="X72" s="185">
        <f>U72+R72+O72+L72+I72+F72+C72</f>
        <v>4</v>
      </c>
      <c r="Y72" s="189">
        <f>V72+S72+P72+M72+J72+G72+D72</f>
        <v>18</v>
      </c>
      <c r="Z72" s="186">
        <f>W72+T72+Q72+N72+K72+H72+E72</f>
        <v>22</v>
      </c>
    </row>
    <row r="73" spans="1:26" s="201" customFormat="1" ht="15.75" thickBot="1" x14ac:dyDescent="0.3">
      <c r="A73" s="348"/>
      <c r="B73" s="388"/>
      <c r="C73" s="350"/>
      <c r="D73" s="348"/>
      <c r="E73" s="351"/>
      <c r="F73" s="348"/>
      <c r="G73" s="348"/>
      <c r="H73" s="348"/>
      <c r="I73" s="350"/>
      <c r="J73" s="348"/>
      <c r="K73" s="351"/>
      <c r="L73" s="348"/>
      <c r="M73" s="348"/>
      <c r="N73" s="348"/>
      <c r="O73" s="350"/>
      <c r="P73" s="348"/>
      <c r="Q73" s="351"/>
      <c r="R73" s="348"/>
      <c r="S73" s="348"/>
      <c r="T73" s="348"/>
      <c r="U73" s="350"/>
      <c r="V73" s="348"/>
      <c r="W73" s="348"/>
      <c r="X73" s="352"/>
      <c r="Y73" s="353"/>
      <c r="Z73" s="354"/>
    </row>
    <row r="74" spans="1:26" s="144" customFormat="1" ht="15.75" thickBot="1" x14ac:dyDescent="0.3">
      <c r="A74" s="206" t="s">
        <v>235</v>
      </c>
      <c r="B74" s="188"/>
      <c r="C74" s="184">
        <f>C57+C68+C70+C72</f>
        <v>109</v>
      </c>
      <c r="D74" s="184">
        <f>D57+D68+D70+D72</f>
        <v>240</v>
      </c>
      <c r="E74" s="188">
        <f t="shared" si="36"/>
        <v>349</v>
      </c>
      <c r="F74" s="184">
        <f>F57+F68+F70+F72</f>
        <v>8</v>
      </c>
      <c r="G74" s="184">
        <f>G57+G68+G70+G72</f>
        <v>5</v>
      </c>
      <c r="H74" s="188">
        <f t="shared" ref="H74" si="44">F74+G74</f>
        <v>13</v>
      </c>
      <c r="I74" s="184">
        <f t="shared" ref="I74:J74" si="45">I57+I68+I70+I72</f>
        <v>3</v>
      </c>
      <c r="J74" s="184">
        <f t="shared" si="45"/>
        <v>1</v>
      </c>
      <c r="K74" s="188">
        <f t="shared" ref="K74" si="46">I74+J74</f>
        <v>4</v>
      </c>
      <c r="L74" s="184">
        <f t="shared" ref="L74:M74" si="47">L57+L68+L70+L72</f>
        <v>15</v>
      </c>
      <c r="M74" s="184">
        <f t="shared" si="47"/>
        <v>32</v>
      </c>
      <c r="N74" s="188">
        <f t="shared" ref="N74" si="48">L74+M74</f>
        <v>47</v>
      </c>
      <c r="O74" s="184">
        <f t="shared" ref="O74:P74" si="49">O57+O68+O70+O72</f>
        <v>2</v>
      </c>
      <c r="P74" s="184">
        <f t="shared" si="49"/>
        <v>10</v>
      </c>
      <c r="Q74" s="188">
        <f t="shared" ref="Q74" si="50">O74+P74</f>
        <v>12</v>
      </c>
      <c r="R74" s="184">
        <f t="shared" ref="R74:S74" si="51">R57+R68+R70+R72</f>
        <v>15</v>
      </c>
      <c r="S74" s="184">
        <f t="shared" si="51"/>
        <v>26</v>
      </c>
      <c r="T74" s="188">
        <f t="shared" ref="T74" si="52">R74+S74</f>
        <v>41</v>
      </c>
      <c r="U74" s="184">
        <f t="shared" ref="U74:V74" si="53">U57+U68+U70+U72</f>
        <v>7</v>
      </c>
      <c r="V74" s="184">
        <f t="shared" si="53"/>
        <v>30</v>
      </c>
      <c r="W74" s="188">
        <f t="shared" ref="W74" si="54">U74+V74</f>
        <v>37</v>
      </c>
      <c r="X74" s="185">
        <f t="shared" ref="X74:Y74" si="55">X57+X68+X70+X72</f>
        <v>159</v>
      </c>
      <c r="Y74" s="189">
        <f t="shared" si="55"/>
        <v>344</v>
      </c>
      <c r="Z74" s="186">
        <f>Z57+Z68+Z70+Z72</f>
        <v>503</v>
      </c>
    </row>
    <row r="75" spans="1:26" s="201" customFormat="1" ht="15.75" thickBot="1" x14ac:dyDescent="0.3">
      <c r="A75" s="348"/>
      <c r="B75" s="388"/>
      <c r="C75" s="350"/>
      <c r="D75" s="348"/>
      <c r="E75" s="351"/>
      <c r="F75" s="348"/>
      <c r="G75" s="348"/>
      <c r="H75" s="348"/>
      <c r="I75" s="350"/>
      <c r="J75" s="348"/>
      <c r="K75" s="351"/>
      <c r="L75" s="348"/>
      <c r="M75" s="348"/>
      <c r="N75" s="348"/>
      <c r="O75" s="350"/>
      <c r="P75" s="348"/>
      <c r="Q75" s="351"/>
      <c r="R75" s="348"/>
      <c r="S75" s="348"/>
      <c r="T75" s="348"/>
      <c r="U75" s="350"/>
      <c r="V75" s="348"/>
      <c r="W75" s="348"/>
      <c r="X75" s="352"/>
      <c r="Y75" s="353"/>
      <c r="Z75" s="354"/>
    </row>
    <row r="76" spans="1:26" s="144" customFormat="1" ht="15.75" thickBot="1" x14ac:dyDescent="0.3">
      <c r="A76" s="279" t="s">
        <v>236</v>
      </c>
      <c r="B76" s="355"/>
      <c r="C76" s="436"/>
      <c r="D76" s="437"/>
      <c r="E76" s="438"/>
      <c r="F76" s="437"/>
      <c r="G76" s="437"/>
      <c r="H76" s="437"/>
      <c r="I76" s="436"/>
      <c r="J76" s="437"/>
      <c r="K76" s="438"/>
      <c r="L76" s="437"/>
      <c r="M76" s="437"/>
      <c r="N76" s="437"/>
      <c r="O76" s="436"/>
      <c r="P76" s="437"/>
      <c r="Q76" s="438"/>
      <c r="R76" s="437"/>
      <c r="S76" s="437"/>
      <c r="T76" s="437"/>
      <c r="U76" s="436"/>
      <c r="V76" s="437"/>
      <c r="W76" s="437"/>
      <c r="X76" s="356"/>
      <c r="Y76" s="251"/>
      <c r="Z76" s="252"/>
    </row>
    <row r="77" spans="1:26" s="144" customFormat="1" x14ac:dyDescent="0.25">
      <c r="A77" s="144" t="s">
        <v>237</v>
      </c>
      <c r="B77" s="145">
        <v>4600</v>
      </c>
      <c r="C77" s="205">
        <v>1</v>
      </c>
      <c r="D77" s="203"/>
      <c r="E77" s="202">
        <v>1</v>
      </c>
      <c r="F77" s="224"/>
      <c r="G77" s="224"/>
      <c r="H77" s="146"/>
      <c r="I77" s="205"/>
      <c r="J77" s="203"/>
      <c r="K77" s="202"/>
      <c r="L77" s="224"/>
      <c r="M77" s="224"/>
      <c r="N77" s="146"/>
      <c r="O77" s="205"/>
      <c r="P77" s="203"/>
      <c r="Q77" s="202"/>
      <c r="R77" s="224"/>
      <c r="S77" s="224"/>
      <c r="T77" s="146"/>
      <c r="U77" s="205"/>
      <c r="V77" s="203"/>
      <c r="W77" s="146"/>
      <c r="X77" s="181">
        <f>U77+R77+O77+L77+I77+F77+C77</f>
        <v>1</v>
      </c>
      <c r="Y77" s="143">
        <f>V77+S77+P77+M77+J77+G77+D77</f>
        <v>0</v>
      </c>
      <c r="Z77" s="204">
        <f>W77+T77+Q77+N77+K77+H77+E77</f>
        <v>1</v>
      </c>
    </row>
    <row r="78" spans="1:26" s="297" customFormat="1" x14ac:dyDescent="0.25">
      <c r="A78" s="439"/>
      <c r="B78" s="440"/>
      <c r="C78" s="441"/>
      <c r="D78" s="441"/>
      <c r="F78" s="441"/>
      <c r="G78" s="441"/>
      <c r="I78" s="441"/>
      <c r="J78" s="441"/>
      <c r="L78" s="441"/>
      <c r="M78" s="441"/>
      <c r="O78" s="442"/>
      <c r="P78" s="441"/>
      <c r="R78" s="442"/>
      <c r="S78" s="441"/>
      <c r="T78" s="443"/>
      <c r="U78" s="442"/>
      <c r="V78" s="441"/>
      <c r="W78" s="443"/>
      <c r="X78" s="444"/>
      <c r="Y78" s="445"/>
      <c r="Z78" s="446"/>
    </row>
    <row r="79" spans="1:26" s="144" customFormat="1" x14ac:dyDescent="0.25">
      <c r="A79" s="161" t="s">
        <v>238</v>
      </c>
      <c r="B79" s="146">
        <v>4951</v>
      </c>
      <c r="C79" s="205">
        <v>35</v>
      </c>
      <c r="D79" s="203">
        <v>23</v>
      </c>
      <c r="E79" s="202">
        <v>58</v>
      </c>
      <c r="F79" s="203">
        <v>13</v>
      </c>
      <c r="G79" s="203">
        <v>2</v>
      </c>
      <c r="H79" s="146">
        <v>15</v>
      </c>
      <c r="I79" s="205"/>
      <c r="J79" s="203"/>
      <c r="K79" s="202"/>
      <c r="L79" s="203">
        <v>1</v>
      </c>
      <c r="M79" s="203"/>
      <c r="N79" s="146">
        <v>1</v>
      </c>
      <c r="O79" s="205">
        <v>1</v>
      </c>
      <c r="P79" s="203">
        <v>1</v>
      </c>
      <c r="Q79" s="202">
        <v>2</v>
      </c>
      <c r="R79" s="203">
        <v>1</v>
      </c>
      <c r="S79" s="203"/>
      <c r="T79" s="146">
        <v>1</v>
      </c>
      <c r="U79" s="205">
        <v>1</v>
      </c>
      <c r="V79" s="203">
        <v>1</v>
      </c>
      <c r="W79" s="146">
        <v>2</v>
      </c>
      <c r="X79" s="181">
        <f t="shared" ref="X79:Z86" si="56">U79+R79+O79+L79+I79+F79+C79</f>
        <v>52</v>
      </c>
      <c r="Y79" s="143">
        <f t="shared" si="56"/>
        <v>27</v>
      </c>
      <c r="Z79" s="204">
        <f t="shared" si="56"/>
        <v>79</v>
      </c>
    </row>
    <row r="80" spans="1:26" s="144" customFormat="1" hidden="1" x14ac:dyDescent="0.25">
      <c r="A80" s="144" t="s">
        <v>239</v>
      </c>
      <c r="B80" s="145">
        <v>4650</v>
      </c>
      <c r="C80" s="205">
        <v>2</v>
      </c>
      <c r="D80" s="203">
        <v>4</v>
      </c>
      <c r="E80" s="202">
        <f t="shared" ref="E80:E86" si="57">C80+D80</f>
        <v>6</v>
      </c>
      <c r="F80" s="224">
        <v>0</v>
      </c>
      <c r="G80" s="224">
        <v>0</v>
      </c>
      <c r="H80" s="146">
        <f t="shared" ref="H80:H86" si="58">F80+G80</f>
        <v>0</v>
      </c>
      <c r="I80" s="205">
        <v>0</v>
      </c>
      <c r="J80" s="203">
        <v>0</v>
      </c>
      <c r="K80" s="202">
        <f t="shared" ref="K80:K86" si="59">I80+J80</f>
        <v>0</v>
      </c>
      <c r="L80" s="224">
        <v>0</v>
      </c>
      <c r="M80" s="224">
        <v>0</v>
      </c>
      <c r="N80" s="146">
        <f t="shared" ref="N80:N86" si="60">L80+M80</f>
        <v>0</v>
      </c>
      <c r="O80" s="205">
        <v>0</v>
      </c>
      <c r="P80" s="203">
        <v>0</v>
      </c>
      <c r="Q80" s="202">
        <f t="shared" ref="Q80:Q86" si="61">O80+P80</f>
        <v>0</v>
      </c>
      <c r="R80" s="224">
        <v>0</v>
      </c>
      <c r="S80" s="224">
        <v>0</v>
      </c>
      <c r="T80" s="146">
        <f t="shared" ref="T80:T86" si="62">R80+S80</f>
        <v>0</v>
      </c>
      <c r="U80" s="205">
        <v>0</v>
      </c>
      <c r="V80" s="203">
        <v>0</v>
      </c>
      <c r="W80" s="146">
        <f t="shared" ref="W80:W86" si="63">U80+V80</f>
        <v>0</v>
      </c>
      <c r="X80" s="181">
        <f t="shared" si="56"/>
        <v>2</v>
      </c>
      <c r="Y80" s="143">
        <f t="shared" si="56"/>
        <v>4</v>
      </c>
      <c r="Z80" s="204">
        <f t="shared" si="56"/>
        <v>6</v>
      </c>
    </row>
    <row r="81" spans="1:26" s="144" customFormat="1" hidden="1" x14ac:dyDescent="0.25">
      <c r="A81" s="447" t="s">
        <v>332</v>
      </c>
      <c r="B81" s="145">
        <v>4651</v>
      </c>
      <c r="C81" s="205">
        <v>92</v>
      </c>
      <c r="D81" s="203">
        <v>40</v>
      </c>
      <c r="E81" s="202">
        <f t="shared" si="57"/>
        <v>132</v>
      </c>
      <c r="F81" s="224">
        <v>15</v>
      </c>
      <c r="G81" s="224">
        <v>5</v>
      </c>
      <c r="H81" s="146">
        <f t="shared" si="58"/>
        <v>20</v>
      </c>
      <c r="I81" s="205">
        <v>1</v>
      </c>
      <c r="J81" s="203">
        <v>0</v>
      </c>
      <c r="K81" s="202">
        <f t="shared" si="59"/>
        <v>1</v>
      </c>
      <c r="L81" s="224">
        <v>0</v>
      </c>
      <c r="M81" s="224">
        <v>0</v>
      </c>
      <c r="N81" s="146">
        <f t="shared" si="60"/>
        <v>0</v>
      </c>
      <c r="O81" s="205">
        <v>2</v>
      </c>
      <c r="P81" s="203">
        <v>1</v>
      </c>
      <c r="Q81" s="202">
        <f t="shared" si="61"/>
        <v>3</v>
      </c>
      <c r="R81" s="224">
        <v>0</v>
      </c>
      <c r="S81" s="224">
        <v>0</v>
      </c>
      <c r="T81" s="146">
        <f t="shared" si="62"/>
        <v>0</v>
      </c>
      <c r="U81" s="205">
        <v>7</v>
      </c>
      <c r="V81" s="203">
        <v>1</v>
      </c>
      <c r="W81" s="146">
        <f t="shared" si="63"/>
        <v>8</v>
      </c>
      <c r="X81" s="181">
        <f t="shared" si="56"/>
        <v>117</v>
      </c>
      <c r="Y81" s="143">
        <f t="shared" si="56"/>
        <v>47</v>
      </c>
      <c r="Z81" s="204">
        <f t="shared" si="56"/>
        <v>164</v>
      </c>
    </row>
    <row r="82" spans="1:26" s="144" customFormat="1" x14ac:dyDescent="0.25">
      <c r="A82" s="447" t="s">
        <v>239</v>
      </c>
      <c r="B82" s="145" t="s">
        <v>240</v>
      </c>
      <c r="C82" s="205">
        <v>93</v>
      </c>
      <c r="D82" s="203">
        <v>43</v>
      </c>
      <c r="E82" s="202">
        <v>136</v>
      </c>
      <c r="F82" s="224">
        <v>13</v>
      </c>
      <c r="G82" s="224">
        <v>5</v>
      </c>
      <c r="H82" s="146">
        <v>18</v>
      </c>
      <c r="I82" s="205">
        <v>1</v>
      </c>
      <c r="J82" s="203">
        <v>0</v>
      </c>
      <c r="K82" s="202">
        <v>1</v>
      </c>
      <c r="L82" s="224">
        <v>0</v>
      </c>
      <c r="M82" s="224">
        <v>0</v>
      </c>
      <c r="N82" s="146">
        <v>0</v>
      </c>
      <c r="O82" s="205">
        <v>2</v>
      </c>
      <c r="P82" s="203">
        <v>1</v>
      </c>
      <c r="Q82" s="202">
        <v>3</v>
      </c>
      <c r="R82" s="224">
        <v>0</v>
      </c>
      <c r="S82" s="224">
        <v>0</v>
      </c>
      <c r="T82" s="146">
        <v>0</v>
      </c>
      <c r="U82" s="205">
        <v>7</v>
      </c>
      <c r="V82" s="203">
        <v>1</v>
      </c>
      <c r="W82" s="146">
        <v>8</v>
      </c>
      <c r="X82" s="181">
        <f t="shared" si="56"/>
        <v>116</v>
      </c>
      <c r="Y82" s="143">
        <f t="shared" si="56"/>
        <v>50</v>
      </c>
      <c r="Z82" s="204">
        <f t="shared" si="56"/>
        <v>166</v>
      </c>
    </row>
    <row r="83" spans="1:26" s="144" customFormat="1" x14ac:dyDescent="0.25">
      <c r="A83" s="144" t="s">
        <v>241</v>
      </c>
      <c r="B83" s="145">
        <v>4610</v>
      </c>
      <c r="C83" s="205">
        <v>22</v>
      </c>
      <c r="D83" s="203">
        <v>8</v>
      </c>
      <c r="E83" s="202">
        <v>30</v>
      </c>
      <c r="F83" s="224">
        <v>1</v>
      </c>
      <c r="G83" s="224">
        <v>1</v>
      </c>
      <c r="H83" s="146">
        <v>2</v>
      </c>
      <c r="I83" s="205"/>
      <c r="J83" s="203"/>
      <c r="K83" s="202"/>
      <c r="L83" s="224"/>
      <c r="M83" s="224">
        <v>1</v>
      </c>
      <c r="N83" s="146">
        <v>1</v>
      </c>
      <c r="O83" s="205"/>
      <c r="P83" s="203">
        <v>1</v>
      </c>
      <c r="Q83" s="202">
        <v>1</v>
      </c>
      <c r="R83" s="224"/>
      <c r="S83" s="224"/>
      <c r="T83" s="146"/>
      <c r="U83" s="205">
        <v>1</v>
      </c>
      <c r="V83" s="203"/>
      <c r="W83" s="146">
        <v>1</v>
      </c>
      <c r="X83" s="181">
        <f t="shared" si="56"/>
        <v>24</v>
      </c>
      <c r="Y83" s="143">
        <f t="shared" si="56"/>
        <v>11</v>
      </c>
      <c r="Z83" s="204">
        <f t="shared" si="56"/>
        <v>35</v>
      </c>
    </row>
    <row r="84" spans="1:26" s="144" customFormat="1" x14ac:dyDescent="0.25">
      <c r="A84" s="144" t="s">
        <v>242</v>
      </c>
      <c r="B84" s="145">
        <v>4660</v>
      </c>
      <c r="C84" s="205">
        <v>1</v>
      </c>
      <c r="D84" s="203">
        <v>1</v>
      </c>
      <c r="E84" s="202">
        <v>2</v>
      </c>
      <c r="F84" s="224"/>
      <c r="G84" s="224"/>
      <c r="H84" s="146"/>
      <c r="I84" s="205"/>
      <c r="J84" s="203"/>
      <c r="K84" s="202"/>
      <c r="L84" s="224"/>
      <c r="M84" s="224"/>
      <c r="N84" s="146"/>
      <c r="O84" s="205"/>
      <c r="P84" s="203"/>
      <c r="Q84" s="202"/>
      <c r="R84" s="224"/>
      <c r="S84" s="224"/>
      <c r="T84" s="146"/>
      <c r="U84" s="205"/>
      <c r="V84" s="203"/>
      <c r="W84" s="146"/>
      <c r="X84" s="181">
        <f>U84+R84+O84+L84+I84+F84+C84</f>
        <v>1</v>
      </c>
      <c r="Y84" s="143">
        <f>V84+S84+P84+M84+J84+G84+D84</f>
        <v>1</v>
      </c>
      <c r="Z84" s="204">
        <f>W84+T84+Q84+N84+K84+H84+E84</f>
        <v>2</v>
      </c>
    </row>
    <row r="85" spans="1:26" s="144" customFormat="1" x14ac:dyDescent="0.25">
      <c r="A85" s="144" t="s">
        <v>243</v>
      </c>
      <c r="B85" s="145">
        <v>4670</v>
      </c>
      <c r="C85" s="205">
        <v>1</v>
      </c>
      <c r="D85" s="203"/>
      <c r="E85" s="202">
        <v>1</v>
      </c>
      <c r="F85" s="224"/>
      <c r="G85" s="224"/>
      <c r="H85" s="146"/>
      <c r="I85" s="205"/>
      <c r="J85" s="203"/>
      <c r="K85" s="202"/>
      <c r="L85" s="224"/>
      <c r="M85" s="224"/>
      <c r="N85" s="146"/>
      <c r="O85" s="205"/>
      <c r="P85" s="203"/>
      <c r="Q85" s="202"/>
      <c r="R85" s="224"/>
      <c r="S85" s="224"/>
      <c r="T85" s="146"/>
      <c r="U85" s="205"/>
      <c r="V85" s="203"/>
      <c r="W85" s="146"/>
      <c r="X85" s="181">
        <f t="shared" si="56"/>
        <v>1</v>
      </c>
      <c r="Y85" s="143">
        <f t="shared" si="56"/>
        <v>0</v>
      </c>
      <c r="Z85" s="204">
        <f t="shared" si="56"/>
        <v>1</v>
      </c>
    </row>
    <row r="86" spans="1:26" s="144" customFormat="1" ht="15.75" thickBot="1" x14ac:dyDescent="0.3">
      <c r="A86" s="144" t="s">
        <v>244</v>
      </c>
      <c r="B86" s="145">
        <v>4690</v>
      </c>
      <c r="C86" s="205">
        <v>0</v>
      </c>
      <c r="D86" s="203">
        <v>0</v>
      </c>
      <c r="E86" s="202">
        <f t="shared" si="57"/>
        <v>0</v>
      </c>
      <c r="F86" s="224">
        <v>0</v>
      </c>
      <c r="G86" s="224">
        <v>0</v>
      </c>
      <c r="H86" s="146">
        <f t="shared" si="58"/>
        <v>0</v>
      </c>
      <c r="I86" s="205">
        <v>0</v>
      </c>
      <c r="J86" s="203">
        <v>0</v>
      </c>
      <c r="K86" s="202">
        <f t="shared" si="59"/>
        <v>0</v>
      </c>
      <c r="L86" s="224">
        <v>0</v>
      </c>
      <c r="M86" s="224">
        <v>0</v>
      </c>
      <c r="N86" s="146">
        <f t="shared" si="60"/>
        <v>0</v>
      </c>
      <c r="O86" s="205">
        <v>0</v>
      </c>
      <c r="P86" s="203">
        <v>0</v>
      </c>
      <c r="Q86" s="202">
        <f t="shared" si="61"/>
        <v>0</v>
      </c>
      <c r="R86" s="224">
        <v>0</v>
      </c>
      <c r="S86" s="224">
        <v>0</v>
      </c>
      <c r="T86" s="146">
        <f t="shared" si="62"/>
        <v>0</v>
      </c>
      <c r="U86" s="205">
        <v>0</v>
      </c>
      <c r="V86" s="203">
        <v>0</v>
      </c>
      <c r="W86" s="146">
        <f t="shared" si="63"/>
        <v>0</v>
      </c>
      <c r="X86" s="181">
        <f t="shared" si="56"/>
        <v>0</v>
      </c>
      <c r="Y86" s="143">
        <f>V86+S86+P86+M86+J86+G86+D86</f>
        <v>0</v>
      </c>
      <c r="Z86" s="204">
        <f t="shared" si="56"/>
        <v>0</v>
      </c>
    </row>
    <row r="87" spans="1:26" s="144" customFormat="1" ht="15.75" thickBot="1" x14ac:dyDescent="0.3">
      <c r="A87" s="183" t="s">
        <v>245</v>
      </c>
      <c r="B87" s="184"/>
      <c r="C87" s="187">
        <f t="shared" ref="C87:W87" si="64">SUM(C79:C86)-C80-C81</f>
        <v>152</v>
      </c>
      <c r="D87" s="184">
        <f t="shared" si="64"/>
        <v>75</v>
      </c>
      <c r="E87" s="188">
        <f t="shared" si="64"/>
        <v>227</v>
      </c>
      <c r="F87" s="187">
        <f t="shared" si="64"/>
        <v>27</v>
      </c>
      <c r="G87" s="184">
        <f t="shared" si="64"/>
        <v>8</v>
      </c>
      <c r="H87" s="188">
        <f t="shared" si="64"/>
        <v>35</v>
      </c>
      <c r="I87" s="187">
        <f t="shared" si="64"/>
        <v>1</v>
      </c>
      <c r="J87" s="184">
        <f t="shared" si="64"/>
        <v>0</v>
      </c>
      <c r="K87" s="188">
        <f t="shared" si="64"/>
        <v>1</v>
      </c>
      <c r="L87" s="187">
        <f t="shared" si="64"/>
        <v>1</v>
      </c>
      <c r="M87" s="184">
        <f t="shared" si="64"/>
        <v>1</v>
      </c>
      <c r="N87" s="188">
        <f t="shared" si="64"/>
        <v>2</v>
      </c>
      <c r="O87" s="187">
        <f t="shared" si="64"/>
        <v>3</v>
      </c>
      <c r="P87" s="184">
        <f t="shared" si="64"/>
        <v>3</v>
      </c>
      <c r="Q87" s="188">
        <f t="shared" si="64"/>
        <v>6</v>
      </c>
      <c r="R87" s="187">
        <f t="shared" si="64"/>
        <v>1</v>
      </c>
      <c r="S87" s="184">
        <f t="shared" si="64"/>
        <v>0</v>
      </c>
      <c r="T87" s="188">
        <f t="shared" si="64"/>
        <v>1</v>
      </c>
      <c r="U87" s="187">
        <f t="shared" si="64"/>
        <v>9</v>
      </c>
      <c r="V87" s="184">
        <f t="shared" si="64"/>
        <v>2</v>
      </c>
      <c r="W87" s="188">
        <f t="shared" si="64"/>
        <v>11</v>
      </c>
      <c r="X87" s="189">
        <f>U87+R87+O87+L87+I87+F87+C87</f>
        <v>194</v>
      </c>
      <c r="Y87" s="189">
        <f>V87+S87+P87+M87+J87+G87+D87</f>
        <v>89</v>
      </c>
      <c r="Z87" s="186">
        <f>SUM(Z79:Z86)-Z80-Z81</f>
        <v>283</v>
      </c>
    </row>
    <row r="88" spans="1:26" s="301" customFormat="1" x14ac:dyDescent="0.25">
      <c r="A88" s="440"/>
      <c r="B88" s="440"/>
      <c r="C88" s="448"/>
      <c r="D88" s="297"/>
      <c r="E88" s="443"/>
      <c r="F88" s="297"/>
      <c r="G88" s="297"/>
      <c r="H88" s="297"/>
      <c r="I88" s="448"/>
      <c r="J88" s="297"/>
      <c r="K88" s="443"/>
      <c r="L88" s="297"/>
      <c r="M88" s="297"/>
      <c r="N88" s="297"/>
      <c r="O88" s="448"/>
      <c r="P88" s="297"/>
      <c r="Q88" s="443"/>
      <c r="R88" s="297"/>
      <c r="S88" s="297"/>
      <c r="T88" s="297"/>
      <c r="U88" s="448"/>
      <c r="V88" s="297"/>
      <c r="W88" s="297"/>
      <c r="X88" s="444"/>
      <c r="Y88" s="445"/>
      <c r="Z88" s="446"/>
    </row>
    <row r="89" spans="1:26" s="144" customFormat="1" x14ac:dyDescent="0.25">
      <c r="A89" s="144" t="s">
        <v>246</v>
      </c>
      <c r="B89" s="145">
        <v>4120</v>
      </c>
      <c r="C89" s="205">
        <v>67</v>
      </c>
      <c r="D89" s="203">
        <v>13</v>
      </c>
      <c r="E89" s="202">
        <v>80</v>
      </c>
      <c r="F89" s="224">
        <v>3</v>
      </c>
      <c r="G89" s="224"/>
      <c r="H89" s="146">
        <v>3</v>
      </c>
      <c r="I89" s="205"/>
      <c r="J89" s="203"/>
      <c r="K89" s="202"/>
      <c r="L89" s="224">
        <v>4</v>
      </c>
      <c r="M89" s="224"/>
      <c r="N89" s="146">
        <v>4</v>
      </c>
      <c r="O89" s="205">
        <v>4</v>
      </c>
      <c r="P89" s="203"/>
      <c r="Q89" s="202">
        <v>4</v>
      </c>
      <c r="R89" s="224"/>
      <c r="S89" s="224"/>
      <c r="T89" s="146"/>
      <c r="U89" s="205">
        <v>2</v>
      </c>
      <c r="V89" s="203">
        <v>1</v>
      </c>
      <c r="W89" s="146">
        <v>3</v>
      </c>
      <c r="X89" s="181">
        <f t="shared" ref="X89:Z93" si="65">U89+R89+O89+L89+I89+F89+C89</f>
        <v>80</v>
      </c>
      <c r="Y89" s="143">
        <f t="shared" si="65"/>
        <v>14</v>
      </c>
      <c r="Z89" s="204">
        <f t="shared" si="65"/>
        <v>94</v>
      </c>
    </row>
    <row r="90" spans="1:26" s="144" customFormat="1" x14ac:dyDescent="0.25">
      <c r="A90" s="447" t="s">
        <v>247</v>
      </c>
      <c r="B90" s="145">
        <v>4615</v>
      </c>
      <c r="C90" s="205">
        <v>8</v>
      </c>
      <c r="D90" s="203">
        <v>6</v>
      </c>
      <c r="E90" s="202">
        <v>14</v>
      </c>
      <c r="F90" s="224"/>
      <c r="G90" s="224">
        <v>1</v>
      </c>
      <c r="H90" s="146">
        <v>1</v>
      </c>
      <c r="I90" s="205"/>
      <c r="J90" s="203"/>
      <c r="K90" s="202"/>
      <c r="L90" s="224"/>
      <c r="M90" s="224"/>
      <c r="N90" s="146"/>
      <c r="O90" s="205"/>
      <c r="P90" s="203"/>
      <c r="Q90" s="202"/>
      <c r="R90" s="224"/>
      <c r="S90" s="224"/>
      <c r="T90" s="146"/>
      <c r="U90" s="205"/>
      <c r="V90" s="203"/>
      <c r="W90" s="146"/>
      <c r="X90" s="181">
        <f>U90+R90+O90+L90+I90+F90+C90</f>
        <v>8</v>
      </c>
      <c r="Y90" s="143">
        <f>V90+S90+P90+M90+J90+G90+D90</f>
        <v>7</v>
      </c>
      <c r="Z90" s="204">
        <f>W90+T90+Q90+N90+K90+H90+E90</f>
        <v>15</v>
      </c>
    </row>
    <row r="91" spans="1:26" s="144" customFormat="1" x14ac:dyDescent="0.25">
      <c r="A91" s="144" t="s">
        <v>248</v>
      </c>
      <c r="B91" s="145">
        <v>4620</v>
      </c>
      <c r="C91" s="205">
        <v>69</v>
      </c>
      <c r="D91" s="203">
        <v>20</v>
      </c>
      <c r="E91" s="202">
        <v>89</v>
      </c>
      <c r="F91" s="224"/>
      <c r="G91" s="224"/>
      <c r="H91" s="146"/>
      <c r="I91" s="205">
        <v>1</v>
      </c>
      <c r="J91" s="203"/>
      <c r="K91" s="202">
        <v>1</v>
      </c>
      <c r="L91" s="224"/>
      <c r="M91" s="224">
        <v>1</v>
      </c>
      <c r="N91" s="146">
        <v>1</v>
      </c>
      <c r="O91" s="205">
        <v>1</v>
      </c>
      <c r="P91" s="203"/>
      <c r="Q91" s="202">
        <v>1</v>
      </c>
      <c r="R91" s="224">
        <v>2</v>
      </c>
      <c r="S91" s="224"/>
      <c r="T91" s="146">
        <v>2</v>
      </c>
      <c r="U91" s="205">
        <v>3</v>
      </c>
      <c r="V91" s="203"/>
      <c r="W91" s="146">
        <v>3</v>
      </c>
      <c r="X91" s="181">
        <f t="shared" si="65"/>
        <v>76</v>
      </c>
      <c r="Y91" s="143">
        <f t="shared" si="65"/>
        <v>21</v>
      </c>
      <c r="Z91" s="204">
        <f t="shared" si="65"/>
        <v>97</v>
      </c>
    </row>
    <row r="92" spans="1:26" s="302" customFormat="1" ht="15.75" thickBot="1" x14ac:dyDescent="0.3">
      <c r="A92" s="144" t="s">
        <v>249</v>
      </c>
      <c r="B92" s="145">
        <v>4220</v>
      </c>
      <c r="C92" s="205">
        <v>45</v>
      </c>
      <c r="D92" s="203">
        <v>24</v>
      </c>
      <c r="E92" s="202">
        <v>69</v>
      </c>
      <c r="F92" s="224">
        <v>3</v>
      </c>
      <c r="G92" s="224"/>
      <c r="H92" s="146">
        <v>3</v>
      </c>
      <c r="I92" s="205"/>
      <c r="J92" s="203"/>
      <c r="K92" s="202"/>
      <c r="L92" s="224">
        <v>2</v>
      </c>
      <c r="M92" s="224"/>
      <c r="N92" s="146">
        <v>2</v>
      </c>
      <c r="O92" s="205">
        <v>1</v>
      </c>
      <c r="P92" s="203"/>
      <c r="Q92" s="202">
        <v>1</v>
      </c>
      <c r="R92" s="224"/>
      <c r="S92" s="224"/>
      <c r="T92" s="146"/>
      <c r="U92" s="205">
        <v>2</v>
      </c>
      <c r="V92" s="203">
        <v>1</v>
      </c>
      <c r="W92" s="146">
        <v>3</v>
      </c>
      <c r="X92" s="181">
        <f t="shared" si="65"/>
        <v>53</v>
      </c>
      <c r="Y92" s="143">
        <f t="shared" si="65"/>
        <v>25</v>
      </c>
      <c r="Z92" s="204">
        <f t="shared" si="65"/>
        <v>78</v>
      </c>
    </row>
    <row r="93" spans="1:26" s="302" customFormat="1" ht="15.75" thickBot="1" x14ac:dyDescent="0.3">
      <c r="A93" s="253" t="s">
        <v>251</v>
      </c>
      <c r="B93" s="303"/>
      <c r="C93" s="306">
        <f t="shared" ref="C93:W93" si="66">SUM(C89:C92)</f>
        <v>189</v>
      </c>
      <c r="D93" s="303">
        <f t="shared" si="66"/>
        <v>63</v>
      </c>
      <c r="E93" s="307">
        <f t="shared" si="66"/>
        <v>252</v>
      </c>
      <c r="F93" s="303">
        <f t="shared" si="66"/>
        <v>6</v>
      </c>
      <c r="G93" s="303">
        <f t="shared" si="66"/>
        <v>1</v>
      </c>
      <c r="H93" s="303">
        <f t="shared" si="66"/>
        <v>7</v>
      </c>
      <c r="I93" s="306">
        <f t="shared" si="66"/>
        <v>1</v>
      </c>
      <c r="J93" s="303">
        <f t="shared" si="66"/>
        <v>0</v>
      </c>
      <c r="K93" s="307">
        <f t="shared" si="66"/>
        <v>1</v>
      </c>
      <c r="L93" s="303">
        <f t="shared" si="66"/>
        <v>6</v>
      </c>
      <c r="M93" s="303">
        <f t="shared" si="66"/>
        <v>1</v>
      </c>
      <c r="N93" s="303">
        <f t="shared" si="66"/>
        <v>7</v>
      </c>
      <c r="O93" s="306">
        <f t="shared" si="66"/>
        <v>6</v>
      </c>
      <c r="P93" s="303">
        <f t="shared" si="66"/>
        <v>0</v>
      </c>
      <c r="Q93" s="307">
        <f t="shared" si="66"/>
        <v>6</v>
      </c>
      <c r="R93" s="303">
        <f t="shared" si="66"/>
        <v>2</v>
      </c>
      <c r="S93" s="303">
        <f t="shared" si="66"/>
        <v>0</v>
      </c>
      <c r="T93" s="303">
        <f t="shared" si="66"/>
        <v>2</v>
      </c>
      <c r="U93" s="306">
        <f t="shared" si="66"/>
        <v>7</v>
      </c>
      <c r="V93" s="303">
        <f t="shared" si="66"/>
        <v>2</v>
      </c>
      <c r="W93" s="303">
        <f t="shared" si="66"/>
        <v>9</v>
      </c>
      <c r="X93" s="185">
        <f>U93+R93+O93+L93+I93+F93+C93</f>
        <v>217</v>
      </c>
      <c r="Y93" s="189">
        <f t="shared" si="65"/>
        <v>67</v>
      </c>
      <c r="Z93" s="186">
        <f>SUM(Z89:Z92)</f>
        <v>284</v>
      </c>
    </row>
    <row r="94" spans="1:26" s="301" customFormat="1" x14ac:dyDescent="0.25">
      <c r="A94" s="440"/>
      <c r="B94" s="440"/>
      <c r="C94" s="448"/>
      <c r="D94" s="297"/>
      <c r="E94" s="443"/>
      <c r="F94" s="297"/>
      <c r="G94" s="297"/>
      <c r="H94" s="297"/>
      <c r="I94" s="448"/>
      <c r="J94" s="297"/>
      <c r="K94" s="443"/>
      <c r="L94" s="297"/>
      <c r="M94" s="297"/>
      <c r="N94" s="297"/>
      <c r="O94" s="448"/>
      <c r="P94" s="297"/>
      <c r="Q94" s="443"/>
      <c r="R94" s="297"/>
      <c r="S94" s="297"/>
      <c r="T94" s="297"/>
      <c r="U94" s="448"/>
      <c r="V94" s="297"/>
      <c r="W94" s="297"/>
      <c r="X94" s="444"/>
      <c r="Y94" s="445"/>
      <c r="Z94" s="446"/>
    </row>
    <row r="95" spans="1:26" s="302" customFormat="1" x14ac:dyDescent="0.25">
      <c r="A95" s="449" t="s">
        <v>252</v>
      </c>
      <c r="B95" s="287">
        <v>4950</v>
      </c>
      <c r="C95" s="314">
        <v>14</v>
      </c>
      <c r="D95" s="312">
        <v>8</v>
      </c>
      <c r="E95" s="315">
        <v>22</v>
      </c>
      <c r="F95" s="312">
        <v>5</v>
      </c>
      <c r="G95" s="312">
        <v>1</v>
      </c>
      <c r="H95" s="287">
        <v>6</v>
      </c>
      <c r="I95" s="314"/>
      <c r="J95" s="312"/>
      <c r="K95" s="315"/>
      <c r="L95" s="312">
        <v>1</v>
      </c>
      <c r="M95" s="312"/>
      <c r="N95" s="287">
        <v>1</v>
      </c>
      <c r="O95" s="314">
        <v>1</v>
      </c>
      <c r="P95" s="312"/>
      <c r="Q95" s="315">
        <v>1</v>
      </c>
      <c r="R95" s="312">
        <v>2</v>
      </c>
      <c r="S95" s="312">
        <v>1</v>
      </c>
      <c r="T95" s="287">
        <v>3</v>
      </c>
      <c r="U95" s="314"/>
      <c r="V95" s="312"/>
      <c r="W95" s="287"/>
      <c r="X95" s="181">
        <f>U95+R95+O95+L95+I95+F95+C95</f>
        <v>23</v>
      </c>
      <c r="Y95" s="143">
        <f t="shared" ref="X95:Z97" si="67">V95+S95+P95+M95+J95+G95+D95</f>
        <v>10</v>
      </c>
      <c r="Z95" s="204">
        <f t="shared" si="67"/>
        <v>33</v>
      </c>
    </row>
    <row r="96" spans="1:26" s="144" customFormat="1" x14ac:dyDescent="0.25">
      <c r="A96" s="144" t="s">
        <v>253</v>
      </c>
      <c r="B96" s="145">
        <v>4400</v>
      </c>
      <c r="C96" s="205">
        <v>253</v>
      </c>
      <c r="D96" s="203">
        <v>30</v>
      </c>
      <c r="E96" s="315">
        <v>283</v>
      </c>
      <c r="F96" s="224">
        <v>22</v>
      </c>
      <c r="G96" s="224">
        <v>1</v>
      </c>
      <c r="H96" s="287">
        <v>23</v>
      </c>
      <c r="I96" s="205">
        <v>5</v>
      </c>
      <c r="J96" s="203"/>
      <c r="K96" s="315">
        <v>5</v>
      </c>
      <c r="L96" s="224">
        <v>5</v>
      </c>
      <c r="M96" s="224">
        <v>1</v>
      </c>
      <c r="N96" s="287">
        <v>6</v>
      </c>
      <c r="O96" s="205">
        <v>6</v>
      </c>
      <c r="P96" s="203"/>
      <c r="Q96" s="315">
        <v>6</v>
      </c>
      <c r="R96" s="224">
        <v>3</v>
      </c>
      <c r="S96" s="224">
        <v>1</v>
      </c>
      <c r="T96" s="287">
        <v>4</v>
      </c>
      <c r="U96" s="205">
        <v>18</v>
      </c>
      <c r="V96" s="203">
        <v>2</v>
      </c>
      <c r="W96" s="287">
        <v>20</v>
      </c>
      <c r="X96" s="181">
        <f t="shared" si="67"/>
        <v>312</v>
      </c>
      <c r="Y96" s="143">
        <f t="shared" si="67"/>
        <v>35</v>
      </c>
      <c r="Z96" s="204">
        <f t="shared" si="67"/>
        <v>347</v>
      </c>
    </row>
    <row r="97" spans="1:26" s="144" customFormat="1" ht="15.75" thickBot="1" x14ac:dyDescent="0.3">
      <c r="A97" s="144" t="s">
        <v>254</v>
      </c>
      <c r="B97" s="145">
        <v>4490</v>
      </c>
      <c r="C97" s="205">
        <v>0</v>
      </c>
      <c r="D97" s="203">
        <v>0</v>
      </c>
      <c r="E97" s="315">
        <f>C97+D97</f>
        <v>0</v>
      </c>
      <c r="F97" s="224">
        <v>0</v>
      </c>
      <c r="G97" s="224">
        <v>0</v>
      </c>
      <c r="H97" s="287">
        <f>F97+G97</f>
        <v>0</v>
      </c>
      <c r="I97" s="205">
        <v>0</v>
      </c>
      <c r="J97" s="203">
        <v>0</v>
      </c>
      <c r="K97" s="315">
        <f>I97+J97</f>
        <v>0</v>
      </c>
      <c r="L97" s="224">
        <v>0</v>
      </c>
      <c r="M97" s="224">
        <v>0</v>
      </c>
      <c r="N97" s="287">
        <f>L97+M97</f>
        <v>0</v>
      </c>
      <c r="O97" s="205">
        <v>0</v>
      </c>
      <c r="P97" s="203">
        <v>0</v>
      </c>
      <c r="Q97" s="315">
        <f>O97+P97</f>
        <v>0</v>
      </c>
      <c r="R97" s="224">
        <v>0</v>
      </c>
      <c r="S97" s="224">
        <v>0</v>
      </c>
      <c r="T97" s="287">
        <f>R97+S97</f>
        <v>0</v>
      </c>
      <c r="U97" s="205">
        <v>0</v>
      </c>
      <c r="V97" s="203">
        <v>0</v>
      </c>
      <c r="W97" s="287">
        <f>U97+V97</f>
        <v>0</v>
      </c>
      <c r="X97" s="181">
        <f>U97+R97+O97+L97+I97+F97+C97</f>
        <v>0</v>
      </c>
      <c r="Y97" s="143">
        <f>V97+S97+P97+M97+J97+G97+D97</f>
        <v>0</v>
      </c>
      <c r="Z97" s="204">
        <f t="shared" si="67"/>
        <v>0</v>
      </c>
    </row>
    <row r="98" spans="1:26" s="144" customFormat="1" ht="15.75" thickBot="1" x14ac:dyDescent="0.3">
      <c r="A98" s="183" t="s">
        <v>255</v>
      </c>
      <c r="B98" s="184"/>
      <c r="C98" s="187">
        <f t="shared" ref="C98:Z98" si="68">SUM(C95:C97)</f>
        <v>267</v>
      </c>
      <c r="D98" s="184">
        <f t="shared" si="68"/>
        <v>38</v>
      </c>
      <c r="E98" s="188">
        <f t="shared" si="68"/>
        <v>305</v>
      </c>
      <c r="F98" s="187">
        <f t="shared" si="68"/>
        <v>27</v>
      </c>
      <c r="G98" s="184">
        <f t="shared" si="68"/>
        <v>2</v>
      </c>
      <c r="H98" s="188">
        <f t="shared" si="68"/>
        <v>29</v>
      </c>
      <c r="I98" s="187">
        <f t="shared" si="68"/>
        <v>5</v>
      </c>
      <c r="J98" s="184">
        <f t="shared" si="68"/>
        <v>0</v>
      </c>
      <c r="K98" s="188">
        <f t="shared" si="68"/>
        <v>5</v>
      </c>
      <c r="L98" s="187">
        <f t="shared" si="68"/>
        <v>6</v>
      </c>
      <c r="M98" s="184">
        <f t="shared" si="68"/>
        <v>1</v>
      </c>
      <c r="N98" s="188">
        <f t="shared" si="68"/>
        <v>7</v>
      </c>
      <c r="O98" s="187">
        <f t="shared" si="68"/>
        <v>7</v>
      </c>
      <c r="P98" s="184">
        <f t="shared" si="68"/>
        <v>0</v>
      </c>
      <c r="Q98" s="188">
        <f t="shared" si="68"/>
        <v>7</v>
      </c>
      <c r="R98" s="187">
        <f t="shared" si="68"/>
        <v>5</v>
      </c>
      <c r="S98" s="184">
        <f t="shared" si="68"/>
        <v>2</v>
      </c>
      <c r="T98" s="188">
        <f t="shared" si="68"/>
        <v>7</v>
      </c>
      <c r="U98" s="187">
        <f t="shared" si="68"/>
        <v>18</v>
      </c>
      <c r="V98" s="184">
        <f t="shared" si="68"/>
        <v>2</v>
      </c>
      <c r="W98" s="188">
        <f t="shared" si="68"/>
        <v>20</v>
      </c>
      <c r="X98" s="185">
        <f>U98+R98+O98+L98+I98+F98+C98</f>
        <v>335</v>
      </c>
      <c r="Y98" s="189">
        <f t="shared" ref="Y98" si="69">V98+S98+P98+M98+J98+G98+D98</f>
        <v>45</v>
      </c>
      <c r="Z98" s="186">
        <f t="shared" si="68"/>
        <v>380</v>
      </c>
    </row>
    <row r="99" spans="1:26" s="201" customFormat="1" x14ac:dyDescent="0.25">
      <c r="B99" s="383"/>
      <c r="C99" s="384"/>
      <c r="D99" s="385"/>
      <c r="E99" s="391"/>
      <c r="F99" s="387"/>
      <c r="G99" s="387"/>
      <c r="H99" s="387"/>
      <c r="I99" s="384"/>
      <c r="J99" s="385"/>
      <c r="K99" s="391"/>
      <c r="L99" s="387"/>
      <c r="M99" s="387"/>
      <c r="N99" s="387"/>
      <c r="O99" s="384"/>
      <c r="P99" s="385"/>
      <c r="Q99" s="391"/>
      <c r="R99" s="387"/>
      <c r="S99" s="387"/>
      <c r="T99" s="387"/>
      <c r="U99" s="384"/>
      <c r="V99" s="385"/>
      <c r="W99" s="385"/>
      <c r="X99" s="352"/>
      <c r="Y99" s="353"/>
      <c r="Z99" s="354"/>
    </row>
    <row r="100" spans="1:26" s="144" customFormat="1" x14ac:dyDescent="0.25">
      <c r="A100" s="144" t="s">
        <v>256</v>
      </c>
      <c r="B100" s="145">
        <v>4952</v>
      </c>
      <c r="C100" s="205">
        <v>16</v>
      </c>
      <c r="D100" s="203">
        <v>2</v>
      </c>
      <c r="E100" s="202">
        <v>18</v>
      </c>
      <c r="F100" s="224">
        <v>7</v>
      </c>
      <c r="G100" s="224"/>
      <c r="H100" s="145">
        <v>7</v>
      </c>
      <c r="I100" s="205"/>
      <c r="J100" s="203"/>
      <c r="K100" s="202"/>
      <c r="L100" s="224"/>
      <c r="M100" s="224"/>
      <c r="N100" s="145"/>
      <c r="O100" s="205"/>
      <c r="P100" s="203"/>
      <c r="Q100" s="202"/>
      <c r="R100" s="224"/>
      <c r="S100" s="224"/>
      <c r="T100" s="145"/>
      <c r="U100" s="205"/>
      <c r="V100" s="203"/>
      <c r="W100" s="146"/>
      <c r="X100" s="181">
        <f t="shared" ref="X100:Z109" si="70">U100+R100+O100+L100+I100+F100+C100</f>
        <v>23</v>
      </c>
      <c r="Y100" s="143">
        <f t="shared" si="70"/>
        <v>2</v>
      </c>
      <c r="Z100" s="204">
        <f t="shared" si="70"/>
        <v>25</v>
      </c>
    </row>
    <row r="101" spans="1:26" s="144" customFormat="1" x14ac:dyDescent="0.25">
      <c r="A101" s="144" t="s">
        <v>333</v>
      </c>
      <c r="B101" s="145">
        <v>4700</v>
      </c>
      <c r="C101" s="205">
        <v>107</v>
      </c>
      <c r="D101" s="203">
        <v>2</v>
      </c>
      <c r="E101" s="202">
        <v>109</v>
      </c>
      <c r="F101" s="224">
        <v>14</v>
      </c>
      <c r="G101" s="224">
        <v>1</v>
      </c>
      <c r="H101" s="145">
        <v>15</v>
      </c>
      <c r="I101" s="205"/>
      <c r="J101" s="203"/>
      <c r="K101" s="202"/>
      <c r="L101" s="224">
        <v>1</v>
      </c>
      <c r="M101" s="224"/>
      <c r="N101" s="145">
        <v>1</v>
      </c>
      <c r="O101" s="205">
        <v>3</v>
      </c>
      <c r="P101" s="203"/>
      <c r="Q101" s="202">
        <v>3</v>
      </c>
      <c r="R101" s="224">
        <v>1</v>
      </c>
      <c r="S101" s="224"/>
      <c r="T101" s="145">
        <v>1</v>
      </c>
      <c r="U101" s="205">
        <v>10</v>
      </c>
      <c r="V101" s="203"/>
      <c r="W101" s="146">
        <v>10</v>
      </c>
      <c r="X101" s="181">
        <f t="shared" si="70"/>
        <v>136</v>
      </c>
      <c r="Y101" s="143">
        <f t="shared" si="70"/>
        <v>3</v>
      </c>
      <c r="Z101" s="204">
        <f t="shared" si="70"/>
        <v>139</v>
      </c>
    </row>
    <row r="102" spans="1:26" s="144" customFormat="1" x14ac:dyDescent="0.25">
      <c r="A102" s="144" t="s">
        <v>258</v>
      </c>
      <c r="B102" s="145">
        <v>4790</v>
      </c>
      <c r="C102" s="205">
        <v>0</v>
      </c>
      <c r="D102" s="203">
        <v>0</v>
      </c>
      <c r="E102" s="202">
        <f t="shared" ref="E102:E108" si="71">C102+D102</f>
        <v>0</v>
      </c>
      <c r="F102" s="224">
        <v>0</v>
      </c>
      <c r="G102" s="224">
        <v>0</v>
      </c>
      <c r="H102" s="145">
        <f t="shared" ref="H102:H108" si="72">F102+G102</f>
        <v>0</v>
      </c>
      <c r="I102" s="205">
        <v>0</v>
      </c>
      <c r="J102" s="203">
        <v>0</v>
      </c>
      <c r="K102" s="202">
        <f t="shared" ref="K102:K108" si="73">I102+J102</f>
        <v>0</v>
      </c>
      <c r="L102" s="224">
        <v>0</v>
      </c>
      <c r="M102" s="224">
        <v>0</v>
      </c>
      <c r="N102" s="145">
        <f t="shared" ref="N102:N108" si="74">L102+M102</f>
        <v>0</v>
      </c>
      <c r="O102" s="205">
        <v>0</v>
      </c>
      <c r="P102" s="203">
        <v>0</v>
      </c>
      <c r="Q102" s="202">
        <f t="shared" ref="Q102:Q108" si="75">O102+P102</f>
        <v>0</v>
      </c>
      <c r="R102" s="224">
        <v>0</v>
      </c>
      <c r="S102" s="224">
        <v>0</v>
      </c>
      <c r="T102" s="145">
        <f t="shared" ref="T102:T108" si="76">R102+S102</f>
        <v>0</v>
      </c>
      <c r="U102" s="205">
        <v>0</v>
      </c>
      <c r="V102" s="203">
        <v>0</v>
      </c>
      <c r="W102" s="146">
        <f t="shared" ref="W102:W108" si="77">U102+V102</f>
        <v>0</v>
      </c>
      <c r="X102" s="181">
        <f t="shared" si="70"/>
        <v>0</v>
      </c>
      <c r="Y102" s="143">
        <f t="shared" si="70"/>
        <v>0</v>
      </c>
      <c r="Z102" s="204">
        <f t="shared" si="70"/>
        <v>0</v>
      </c>
    </row>
    <row r="103" spans="1:26" s="144" customFormat="1" x14ac:dyDescent="0.25">
      <c r="A103" s="144" t="s">
        <v>259</v>
      </c>
      <c r="B103" s="145">
        <v>4795</v>
      </c>
      <c r="C103" s="205">
        <v>10</v>
      </c>
      <c r="D103" s="203"/>
      <c r="E103" s="202">
        <v>10</v>
      </c>
      <c r="F103" s="224"/>
      <c r="G103" s="224"/>
      <c r="H103" s="145"/>
      <c r="I103" s="205"/>
      <c r="J103" s="203"/>
      <c r="K103" s="202"/>
      <c r="L103" s="224"/>
      <c r="M103" s="224"/>
      <c r="N103" s="145"/>
      <c r="O103" s="205"/>
      <c r="P103" s="203"/>
      <c r="Q103" s="202"/>
      <c r="R103" s="224"/>
      <c r="S103" s="224"/>
      <c r="T103" s="145"/>
      <c r="U103" s="205">
        <v>1</v>
      </c>
      <c r="V103" s="203"/>
      <c r="W103" s="146">
        <v>1</v>
      </c>
      <c r="X103" s="181">
        <f t="shared" si="70"/>
        <v>11</v>
      </c>
      <c r="Y103" s="143">
        <f t="shared" si="70"/>
        <v>0</v>
      </c>
      <c r="Z103" s="204">
        <f t="shared" si="70"/>
        <v>11</v>
      </c>
    </row>
    <row r="104" spans="1:26" s="144" customFormat="1" x14ac:dyDescent="0.25">
      <c r="A104" s="144" t="s">
        <v>260</v>
      </c>
      <c r="B104" s="145">
        <v>4800</v>
      </c>
      <c r="C104" s="205">
        <v>186</v>
      </c>
      <c r="D104" s="203">
        <v>18</v>
      </c>
      <c r="E104" s="202">
        <v>204</v>
      </c>
      <c r="F104" s="224">
        <v>8</v>
      </c>
      <c r="G104" s="224">
        <v>1</v>
      </c>
      <c r="H104" s="145">
        <v>9</v>
      </c>
      <c r="I104" s="205"/>
      <c r="J104" s="203">
        <v>1</v>
      </c>
      <c r="K104" s="202">
        <v>1</v>
      </c>
      <c r="L104" s="224">
        <v>2</v>
      </c>
      <c r="M104" s="224">
        <v>1</v>
      </c>
      <c r="N104" s="145">
        <v>3</v>
      </c>
      <c r="O104" s="205">
        <v>2</v>
      </c>
      <c r="P104" s="203"/>
      <c r="Q104" s="202">
        <v>2</v>
      </c>
      <c r="R104" s="224"/>
      <c r="S104" s="224">
        <v>1</v>
      </c>
      <c r="T104" s="145">
        <v>1</v>
      </c>
      <c r="U104" s="205">
        <v>8</v>
      </c>
      <c r="V104" s="203">
        <v>1</v>
      </c>
      <c r="W104" s="146">
        <v>9</v>
      </c>
      <c r="X104" s="181">
        <f t="shared" si="70"/>
        <v>206</v>
      </c>
      <c r="Y104" s="143">
        <f t="shared" si="70"/>
        <v>23</v>
      </c>
      <c r="Z104" s="204">
        <f t="shared" si="70"/>
        <v>229</v>
      </c>
    </row>
    <row r="105" spans="1:26" s="144" customFormat="1" x14ac:dyDescent="0.25">
      <c r="A105" s="144" t="s">
        <v>261</v>
      </c>
      <c r="B105" s="145">
        <v>4890</v>
      </c>
      <c r="C105" s="205">
        <v>0</v>
      </c>
      <c r="D105" s="203">
        <v>0</v>
      </c>
      <c r="E105" s="202">
        <f t="shared" si="71"/>
        <v>0</v>
      </c>
      <c r="F105" s="224">
        <v>0</v>
      </c>
      <c r="G105" s="224">
        <v>0</v>
      </c>
      <c r="H105" s="145">
        <f t="shared" si="72"/>
        <v>0</v>
      </c>
      <c r="I105" s="205">
        <v>0</v>
      </c>
      <c r="J105" s="203">
        <v>0</v>
      </c>
      <c r="K105" s="202">
        <f t="shared" si="73"/>
        <v>0</v>
      </c>
      <c r="L105" s="224">
        <v>0</v>
      </c>
      <c r="M105" s="224">
        <v>0</v>
      </c>
      <c r="N105" s="145">
        <f t="shared" si="74"/>
        <v>0</v>
      </c>
      <c r="O105" s="205">
        <v>0</v>
      </c>
      <c r="P105" s="203">
        <v>0</v>
      </c>
      <c r="Q105" s="202">
        <f t="shared" si="75"/>
        <v>0</v>
      </c>
      <c r="R105" s="224">
        <v>0</v>
      </c>
      <c r="S105" s="224">
        <v>0</v>
      </c>
      <c r="T105" s="145">
        <f t="shared" si="76"/>
        <v>0</v>
      </c>
      <c r="U105" s="205">
        <v>0</v>
      </c>
      <c r="V105" s="203">
        <v>0</v>
      </c>
      <c r="W105" s="146">
        <f t="shared" si="77"/>
        <v>0</v>
      </c>
      <c r="X105" s="181">
        <f t="shared" si="70"/>
        <v>0</v>
      </c>
      <c r="Y105" s="143">
        <f t="shared" si="70"/>
        <v>0</v>
      </c>
      <c r="Z105" s="204">
        <f t="shared" si="70"/>
        <v>0</v>
      </c>
    </row>
    <row r="106" spans="1:26" s="144" customFormat="1" x14ac:dyDescent="0.25">
      <c r="A106" s="144" t="s">
        <v>262</v>
      </c>
      <c r="B106" s="145">
        <v>4895</v>
      </c>
      <c r="C106" s="205">
        <v>21</v>
      </c>
      <c r="D106" s="203">
        <v>2</v>
      </c>
      <c r="E106" s="202">
        <v>23</v>
      </c>
      <c r="F106" s="224">
        <v>2</v>
      </c>
      <c r="G106" s="224"/>
      <c r="H106" s="145">
        <v>2</v>
      </c>
      <c r="I106" s="205"/>
      <c r="J106" s="203"/>
      <c r="K106" s="202"/>
      <c r="L106" s="224"/>
      <c r="M106" s="224"/>
      <c r="N106" s="145"/>
      <c r="O106" s="205"/>
      <c r="P106" s="203"/>
      <c r="Q106" s="202"/>
      <c r="R106" s="224"/>
      <c r="S106" s="224"/>
      <c r="T106" s="145"/>
      <c r="U106" s="205">
        <v>3</v>
      </c>
      <c r="V106" s="203"/>
      <c r="W106" s="146">
        <v>3</v>
      </c>
      <c r="X106" s="181">
        <f t="shared" si="70"/>
        <v>26</v>
      </c>
      <c r="Y106" s="143">
        <f t="shared" si="70"/>
        <v>2</v>
      </c>
      <c r="Z106" s="204">
        <f t="shared" si="70"/>
        <v>28</v>
      </c>
    </row>
    <row r="107" spans="1:26" s="144" customFormat="1" x14ac:dyDescent="0.25">
      <c r="A107" s="144" t="s">
        <v>263</v>
      </c>
      <c r="B107" s="145">
        <v>4896</v>
      </c>
      <c r="C107" s="205">
        <v>0</v>
      </c>
      <c r="D107" s="203">
        <v>0</v>
      </c>
      <c r="E107" s="202">
        <f t="shared" si="71"/>
        <v>0</v>
      </c>
      <c r="F107" s="224">
        <v>0</v>
      </c>
      <c r="G107" s="224">
        <v>0</v>
      </c>
      <c r="H107" s="145">
        <f t="shared" si="72"/>
        <v>0</v>
      </c>
      <c r="I107" s="205">
        <v>0</v>
      </c>
      <c r="J107" s="203">
        <v>0</v>
      </c>
      <c r="K107" s="202">
        <f t="shared" si="73"/>
        <v>0</v>
      </c>
      <c r="L107" s="224">
        <v>0</v>
      </c>
      <c r="M107" s="224">
        <v>0</v>
      </c>
      <c r="N107" s="145">
        <f t="shared" si="74"/>
        <v>0</v>
      </c>
      <c r="O107" s="205">
        <v>0</v>
      </c>
      <c r="P107" s="203">
        <v>0</v>
      </c>
      <c r="Q107" s="202">
        <f t="shared" si="75"/>
        <v>0</v>
      </c>
      <c r="R107" s="224">
        <v>0</v>
      </c>
      <c r="S107" s="224">
        <v>0</v>
      </c>
      <c r="T107" s="145">
        <f t="shared" si="76"/>
        <v>0</v>
      </c>
      <c r="U107" s="205">
        <v>0</v>
      </c>
      <c r="V107" s="203">
        <v>0</v>
      </c>
      <c r="W107" s="146">
        <f t="shared" si="77"/>
        <v>0</v>
      </c>
      <c r="X107" s="181">
        <f t="shared" si="70"/>
        <v>0</v>
      </c>
      <c r="Y107" s="143">
        <f t="shared" si="70"/>
        <v>0</v>
      </c>
      <c r="Z107" s="204">
        <f t="shared" si="70"/>
        <v>0</v>
      </c>
    </row>
    <row r="108" spans="1:26" s="144" customFormat="1" ht="15.75" thickBot="1" x14ac:dyDescent="0.3">
      <c r="A108" s="144" t="s">
        <v>264</v>
      </c>
      <c r="B108" s="145">
        <v>4897</v>
      </c>
      <c r="C108" s="205">
        <v>0</v>
      </c>
      <c r="D108" s="203">
        <v>0</v>
      </c>
      <c r="E108" s="202">
        <f t="shared" si="71"/>
        <v>0</v>
      </c>
      <c r="F108" s="224">
        <v>0</v>
      </c>
      <c r="G108" s="224">
        <v>0</v>
      </c>
      <c r="H108" s="145">
        <f t="shared" si="72"/>
        <v>0</v>
      </c>
      <c r="I108" s="205">
        <v>0</v>
      </c>
      <c r="J108" s="203">
        <v>0</v>
      </c>
      <c r="K108" s="202">
        <f t="shared" si="73"/>
        <v>0</v>
      </c>
      <c r="L108" s="224">
        <v>0</v>
      </c>
      <c r="M108" s="224">
        <v>0</v>
      </c>
      <c r="N108" s="145">
        <f t="shared" si="74"/>
        <v>0</v>
      </c>
      <c r="O108" s="205">
        <v>0</v>
      </c>
      <c r="P108" s="203">
        <v>0</v>
      </c>
      <c r="Q108" s="202">
        <f t="shared" si="75"/>
        <v>0</v>
      </c>
      <c r="R108" s="224">
        <v>0</v>
      </c>
      <c r="S108" s="224">
        <v>0</v>
      </c>
      <c r="T108" s="145">
        <f t="shared" si="76"/>
        <v>0</v>
      </c>
      <c r="U108" s="205">
        <v>0</v>
      </c>
      <c r="V108" s="203">
        <v>0</v>
      </c>
      <c r="W108" s="146">
        <f t="shared" si="77"/>
        <v>0</v>
      </c>
      <c r="X108" s="181">
        <f t="shared" si="70"/>
        <v>0</v>
      </c>
      <c r="Y108" s="143">
        <f t="shared" si="70"/>
        <v>0</v>
      </c>
      <c r="Z108" s="204">
        <f t="shared" si="70"/>
        <v>0</v>
      </c>
    </row>
    <row r="109" spans="1:26" s="323" customFormat="1" ht="15.75" thickBot="1" x14ac:dyDescent="0.3">
      <c r="A109" s="206" t="s">
        <v>265</v>
      </c>
      <c r="B109" s="317"/>
      <c r="C109" s="320">
        <f t="shared" ref="C109:W109" si="78">SUM(C100:C108)</f>
        <v>340</v>
      </c>
      <c r="D109" s="317">
        <f t="shared" si="78"/>
        <v>24</v>
      </c>
      <c r="E109" s="317">
        <f t="shared" si="78"/>
        <v>364</v>
      </c>
      <c r="F109" s="320">
        <f t="shared" si="78"/>
        <v>31</v>
      </c>
      <c r="G109" s="317">
        <f t="shared" si="78"/>
        <v>2</v>
      </c>
      <c r="H109" s="317">
        <f t="shared" si="78"/>
        <v>33</v>
      </c>
      <c r="I109" s="320">
        <f t="shared" si="78"/>
        <v>0</v>
      </c>
      <c r="J109" s="317">
        <f t="shared" si="78"/>
        <v>1</v>
      </c>
      <c r="K109" s="321">
        <f t="shared" si="78"/>
        <v>1</v>
      </c>
      <c r="L109" s="317">
        <f t="shared" si="78"/>
        <v>3</v>
      </c>
      <c r="M109" s="317">
        <f t="shared" si="78"/>
        <v>1</v>
      </c>
      <c r="N109" s="317">
        <f t="shared" si="78"/>
        <v>4</v>
      </c>
      <c r="O109" s="320">
        <f t="shared" si="78"/>
        <v>5</v>
      </c>
      <c r="P109" s="317">
        <f t="shared" si="78"/>
        <v>0</v>
      </c>
      <c r="Q109" s="321">
        <f t="shared" si="78"/>
        <v>5</v>
      </c>
      <c r="R109" s="317">
        <f t="shared" si="78"/>
        <v>1</v>
      </c>
      <c r="S109" s="317">
        <f t="shared" si="78"/>
        <v>1</v>
      </c>
      <c r="T109" s="317">
        <f t="shared" si="78"/>
        <v>2</v>
      </c>
      <c r="U109" s="320">
        <f t="shared" si="78"/>
        <v>22</v>
      </c>
      <c r="V109" s="317">
        <f t="shared" si="78"/>
        <v>1</v>
      </c>
      <c r="W109" s="321">
        <f t="shared" si="78"/>
        <v>23</v>
      </c>
      <c r="X109" s="319">
        <f t="shared" si="70"/>
        <v>402</v>
      </c>
      <c r="Y109" s="319">
        <f t="shared" si="70"/>
        <v>30</v>
      </c>
      <c r="Z109" s="364">
        <f>SUM(Z100:Z108)</f>
        <v>432</v>
      </c>
    </row>
    <row r="110" spans="1:26" s="201" customFormat="1" ht="15.75" thickBot="1" x14ac:dyDescent="0.3">
      <c r="B110" s="383"/>
      <c r="C110" s="384"/>
      <c r="D110" s="385"/>
      <c r="E110" s="391"/>
      <c r="F110" s="387"/>
      <c r="G110" s="387"/>
      <c r="H110" s="387"/>
      <c r="I110" s="384"/>
      <c r="J110" s="385"/>
      <c r="K110" s="391"/>
      <c r="L110" s="387"/>
      <c r="M110" s="387"/>
      <c r="N110" s="387"/>
      <c r="O110" s="384"/>
      <c r="P110" s="385"/>
      <c r="Q110" s="391"/>
      <c r="R110" s="387"/>
      <c r="S110" s="387"/>
      <c r="T110" s="387"/>
      <c r="U110" s="384"/>
      <c r="V110" s="385"/>
      <c r="W110" s="385"/>
      <c r="X110" s="352"/>
      <c r="Y110" s="353"/>
      <c r="Z110" s="354"/>
    </row>
    <row r="111" spans="1:26" s="144" customFormat="1" ht="15.75" thickBot="1" x14ac:dyDescent="0.3">
      <c r="A111" s="183" t="s">
        <v>266</v>
      </c>
      <c r="B111" s="184">
        <v>4900</v>
      </c>
      <c r="C111" s="187">
        <v>39</v>
      </c>
      <c r="D111" s="184">
        <v>13</v>
      </c>
      <c r="E111" s="188">
        <v>52</v>
      </c>
      <c r="F111" s="184">
        <v>12</v>
      </c>
      <c r="G111" s="184">
        <v>2</v>
      </c>
      <c r="H111" s="184">
        <v>14</v>
      </c>
      <c r="I111" s="187"/>
      <c r="J111" s="184"/>
      <c r="K111" s="188"/>
      <c r="L111" s="184">
        <v>1</v>
      </c>
      <c r="M111" s="184"/>
      <c r="N111" s="184">
        <v>1</v>
      </c>
      <c r="O111" s="187">
        <v>2</v>
      </c>
      <c r="P111" s="184"/>
      <c r="Q111" s="188">
        <v>2</v>
      </c>
      <c r="R111" s="184">
        <v>1</v>
      </c>
      <c r="S111" s="184"/>
      <c r="T111" s="184">
        <v>1</v>
      </c>
      <c r="U111" s="187">
        <v>1</v>
      </c>
      <c r="V111" s="184">
        <v>1</v>
      </c>
      <c r="W111" s="184">
        <v>2</v>
      </c>
      <c r="X111" s="185">
        <f>U111+R111+O111+L111+I111+F111+C111</f>
        <v>56</v>
      </c>
      <c r="Y111" s="189">
        <f>V111+S111+P111+M111+J111+G111+D111</f>
        <v>16</v>
      </c>
      <c r="Z111" s="186">
        <f>W111+T111+Q111+N111+K111+H111+E111</f>
        <v>72</v>
      </c>
    </row>
    <row r="112" spans="1:26" s="201" customFormat="1" x14ac:dyDescent="0.25">
      <c r="A112" s="392"/>
      <c r="B112" s="388"/>
      <c r="C112" s="393"/>
      <c r="D112" s="388"/>
      <c r="E112" s="386"/>
      <c r="F112" s="388"/>
      <c r="G112" s="388"/>
      <c r="H112" s="388"/>
      <c r="I112" s="393"/>
      <c r="J112" s="388"/>
      <c r="K112" s="386"/>
      <c r="L112" s="388"/>
      <c r="M112" s="388"/>
      <c r="N112" s="388"/>
      <c r="O112" s="393"/>
      <c r="P112" s="388"/>
      <c r="Q112" s="386"/>
      <c r="R112" s="388"/>
      <c r="S112" s="388"/>
      <c r="T112" s="388"/>
      <c r="U112" s="393"/>
      <c r="V112" s="388"/>
      <c r="W112" s="388"/>
      <c r="X112" s="396"/>
      <c r="Y112" s="397"/>
      <c r="Z112" s="398"/>
    </row>
    <row r="113" spans="1:26" s="144" customFormat="1" x14ac:dyDescent="0.25">
      <c r="A113" s="144" t="s">
        <v>267</v>
      </c>
      <c r="B113" s="145">
        <v>4940</v>
      </c>
      <c r="C113" s="205">
        <v>17</v>
      </c>
      <c r="D113" s="203">
        <v>1</v>
      </c>
      <c r="E113" s="202">
        <v>18</v>
      </c>
      <c r="F113" s="224">
        <v>3</v>
      </c>
      <c r="G113" s="224">
        <v>1</v>
      </c>
      <c r="H113" s="145">
        <v>4</v>
      </c>
      <c r="I113" s="205"/>
      <c r="J113" s="203"/>
      <c r="K113" s="202"/>
      <c r="L113" s="224"/>
      <c r="M113" s="224"/>
      <c r="N113" s="145"/>
      <c r="O113" s="205"/>
      <c r="P113" s="203"/>
      <c r="Q113" s="202"/>
      <c r="R113" s="224"/>
      <c r="S113" s="224"/>
      <c r="T113" s="145"/>
      <c r="U113" s="205">
        <v>2</v>
      </c>
      <c r="V113" s="203"/>
      <c r="W113" s="146">
        <v>2</v>
      </c>
      <c r="X113" s="181">
        <f t="shared" ref="X113:Z119" si="79">U113+R113+O113+L113+I113+F113+C113</f>
        <v>22</v>
      </c>
      <c r="Y113" s="143">
        <f t="shared" si="79"/>
        <v>2</v>
      </c>
      <c r="Z113" s="204">
        <f t="shared" si="79"/>
        <v>24</v>
      </c>
    </row>
    <row r="114" spans="1:26" s="144" customFormat="1" x14ac:dyDescent="0.25">
      <c r="A114" s="144" t="s">
        <v>268</v>
      </c>
      <c r="B114" s="145">
        <v>4500</v>
      </c>
      <c r="C114" s="205">
        <v>190</v>
      </c>
      <c r="D114" s="203">
        <v>9</v>
      </c>
      <c r="E114" s="202">
        <v>199</v>
      </c>
      <c r="F114" s="224">
        <v>5</v>
      </c>
      <c r="G114" s="224">
        <v>1</v>
      </c>
      <c r="H114" s="145">
        <v>6</v>
      </c>
      <c r="I114" s="205">
        <v>1</v>
      </c>
      <c r="J114" s="203"/>
      <c r="K114" s="202">
        <v>1</v>
      </c>
      <c r="L114" s="224">
        <v>2</v>
      </c>
      <c r="M114" s="224">
        <v>1</v>
      </c>
      <c r="N114" s="145">
        <v>3</v>
      </c>
      <c r="O114" s="205">
        <v>3</v>
      </c>
      <c r="P114" s="203"/>
      <c r="Q114" s="202">
        <v>3</v>
      </c>
      <c r="R114" s="224">
        <v>3</v>
      </c>
      <c r="S114" s="224"/>
      <c r="T114" s="145">
        <v>3</v>
      </c>
      <c r="U114" s="205">
        <v>11</v>
      </c>
      <c r="V114" s="203"/>
      <c r="W114" s="146">
        <v>11</v>
      </c>
      <c r="X114" s="181">
        <f t="shared" si="79"/>
        <v>215</v>
      </c>
      <c r="Y114" s="143">
        <f t="shared" si="79"/>
        <v>11</v>
      </c>
      <c r="Z114" s="204">
        <f t="shared" si="79"/>
        <v>226</v>
      </c>
    </row>
    <row r="115" spans="1:26" s="144" customFormat="1" x14ac:dyDescent="0.25">
      <c r="A115" s="144" t="s">
        <v>338</v>
      </c>
      <c r="B115" s="488">
        <v>4500</v>
      </c>
      <c r="C115" s="205">
        <v>6</v>
      </c>
      <c r="D115" s="203"/>
      <c r="E115" s="202">
        <v>6</v>
      </c>
      <c r="F115" s="224"/>
      <c r="G115" s="224"/>
      <c r="H115" s="488"/>
      <c r="I115" s="205"/>
      <c r="J115" s="203"/>
      <c r="K115" s="202"/>
      <c r="L115" s="224"/>
      <c r="M115" s="224"/>
      <c r="N115" s="488"/>
      <c r="O115" s="205"/>
      <c r="P115" s="203"/>
      <c r="Q115" s="202"/>
      <c r="R115" s="224"/>
      <c r="S115" s="224"/>
      <c r="T115" s="488"/>
      <c r="U115" s="205"/>
      <c r="V115" s="203"/>
      <c r="W115" s="146"/>
      <c r="X115" s="181">
        <f t="shared" ref="X115" si="80">U115+R115+O115+L115+I115+F115+C115</f>
        <v>6</v>
      </c>
      <c r="Y115" s="143">
        <f t="shared" ref="Y115" si="81">V115+S115+P115+M115+J115+G115+D115</f>
        <v>0</v>
      </c>
      <c r="Z115" s="204">
        <f t="shared" ref="Z115" si="82">W115+T115+Q115+N115+K115+H115+E115</f>
        <v>6</v>
      </c>
    </row>
    <row r="116" spans="1:26" s="144" customFormat="1" x14ac:dyDescent="0.25">
      <c r="A116" s="144" t="s">
        <v>269</v>
      </c>
      <c r="B116" s="145">
        <v>4560</v>
      </c>
      <c r="C116" s="205">
        <v>2</v>
      </c>
      <c r="D116" s="203"/>
      <c r="E116" s="202">
        <v>2</v>
      </c>
      <c r="F116" s="224">
        <v>1</v>
      </c>
      <c r="G116" s="224"/>
      <c r="H116" s="145">
        <v>1</v>
      </c>
      <c r="I116" s="205"/>
      <c r="J116" s="203"/>
      <c r="K116" s="202"/>
      <c r="L116" s="224"/>
      <c r="M116" s="224"/>
      <c r="N116" s="145"/>
      <c r="O116" s="205"/>
      <c r="P116" s="203"/>
      <c r="Q116" s="202"/>
      <c r="R116" s="224"/>
      <c r="S116" s="224"/>
      <c r="T116" s="145"/>
      <c r="U116" s="205"/>
      <c r="V116" s="203"/>
      <c r="W116" s="146"/>
      <c r="X116" s="181">
        <f t="shared" si="79"/>
        <v>3</v>
      </c>
      <c r="Y116" s="143">
        <f t="shared" si="79"/>
        <v>0</v>
      </c>
      <c r="Z116" s="204">
        <f t="shared" si="79"/>
        <v>3</v>
      </c>
    </row>
    <row r="117" spans="1:26" s="144" customFormat="1" x14ac:dyDescent="0.25">
      <c r="A117" s="144" t="s">
        <v>270</v>
      </c>
      <c r="B117" s="145">
        <v>4561</v>
      </c>
      <c r="C117" s="205"/>
      <c r="D117" s="203"/>
      <c r="E117" s="202"/>
      <c r="F117" s="224">
        <v>1</v>
      </c>
      <c r="G117" s="224"/>
      <c r="H117" s="145">
        <v>1</v>
      </c>
      <c r="I117" s="205"/>
      <c r="J117" s="203"/>
      <c r="K117" s="202"/>
      <c r="L117" s="224"/>
      <c r="M117" s="224"/>
      <c r="N117" s="145"/>
      <c r="O117" s="205"/>
      <c r="P117" s="203"/>
      <c r="Q117" s="202"/>
      <c r="R117" s="224"/>
      <c r="S117" s="224"/>
      <c r="T117" s="145"/>
      <c r="U117" s="205"/>
      <c r="V117" s="203"/>
      <c r="W117" s="146"/>
      <c r="X117" s="181">
        <f t="shared" si="79"/>
        <v>1</v>
      </c>
      <c r="Y117" s="143">
        <f t="shared" si="79"/>
        <v>0</v>
      </c>
      <c r="Z117" s="204">
        <f t="shared" si="79"/>
        <v>1</v>
      </c>
    </row>
    <row r="118" spans="1:26" s="144" customFormat="1" ht="15.75" thickBot="1" x14ac:dyDescent="0.3">
      <c r="A118" s="144" t="s">
        <v>271</v>
      </c>
      <c r="B118" s="145">
        <v>4590</v>
      </c>
      <c r="C118" s="205">
        <v>0</v>
      </c>
      <c r="D118" s="203">
        <v>0</v>
      </c>
      <c r="E118" s="202">
        <f>C118+D118</f>
        <v>0</v>
      </c>
      <c r="F118" s="224">
        <v>0</v>
      </c>
      <c r="G118" s="224">
        <v>0</v>
      </c>
      <c r="H118" s="145">
        <f>F118+G118</f>
        <v>0</v>
      </c>
      <c r="I118" s="205">
        <v>0</v>
      </c>
      <c r="J118" s="203">
        <v>0</v>
      </c>
      <c r="K118" s="202">
        <f>I118+J118</f>
        <v>0</v>
      </c>
      <c r="L118" s="224">
        <v>0</v>
      </c>
      <c r="M118" s="224">
        <v>0</v>
      </c>
      <c r="N118" s="145">
        <f>L118+M118</f>
        <v>0</v>
      </c>
      <c r="O118" s="205">
        <v>0</v>
      </c>
      <c r="P118" s="203">
        <v>0</v>
      </c>
      <c r="Q118" s="202">
        <f>O118+P118</f>
        <v>0</v>
      </c>
      <c r="R118" s="224">
        <v>0</v>
      </c>
      <c r="S118" s="224">
        <v>0</v>
      </c>
      <c r="T118" s="145">
        <f>R118+S118</f>
        <v>0</v>
      </c>
      <c r="U118" s="205">
        <v>0</v>
      </c>
      <c r="V118" s="203">
        <v>0</v>
      </c>
      <c r="W118" s="146">
        <f>U118+V118</f>
        <v>0</v>
      </c>
      <c r="X118" s="181">
        <f t="shared" si="79"/>
        <v>0</v>
      </c>
      <c r="Y118" s="143">
        <f t="shared" si="79"/>
        <v>0</v>
      </c>
      <c r="Z118" s="204">
        <f t="shared" si="79"/>
        <v>0</v>
      </c>
    </row>
    <row r="119" spans="1:26" s="144" customFormat="1" ht="15.75" thickBot="1" x14ac:dyDescent="0.3">
      <c r="A119" s="183" t="s">
        <v>272</v>
      </c>
      <c r="B119" s="184"/>
      <c r="C119" s="187">
        <f>SUM(C113:C118)</f>
        <v>215</v>
      </c>
      <c r="D119" s="184">
        <f t="shared" ref="D119:Z119" si="83">SUM(D113:D118)</f>
        <v>10</v>
      </c>
      <c r="E119" s="188">
        <f t="shared" si="83"/>
        <v>225</v>
      </c>
      <c r="F119" s="187">
        <f t="shared" si="83"/>
        <v>10</v>
      </c>
      <c r="G119" s="184">
        <f t="shared" si="83"/>
        <v>2</v>
      </c>
      <c r="H119" s="188">
        <f t="shared" si="83"/>
        <v>12</v>
      </c>
      <c r="I119" s="187">
        <f t="shared" si="83"/>
        <v>1</v>
      </c>
      <c r="J119" s="184">
        <f t="shared" si="83"/>
        <v>0</v>
      </c>
      <c r="K119" s="188">
        <f t="shared" si="83"/>
        <v>1</v>
      </c>
      <c r="L119" s="187">
        <f t="shared" si="83"/>
        <v>2</v>
      </c>
      <c r="M119" s="184">
        <f t="shared" si="83"/>
        <v>1</v>
      </c>
      <c r="N119" s="188">
        <f t="shared" si="83"/>
        <v>3</v>
      </c>
      <c r="O119" s="187">
        <f t="shared" si="83"/>
        <v>3</v>
      </c>
      <c r="P119" s="184">
        <f t="shared" si="83"/>
        <v>0</v>
      </c>
      <c r="Q119" s="188">
        <f t="shared" si="83"/>
        <v>3</v>
      </c>
      <c r="R119" s="187">
        <f t="shared" si="83"/>
        <v>3</v>
      </c>
      <c r="S119" s="184">
        <f t="shared" si="83"/>
        <v>0</v>
      </c>
      <c r="T119" s="188">
        <f t="shared" si="83"/>
        <v>3</v>
      </c>
      <c r="U119" s="187">
        <f t="shared" si="83"/>
        <v>13</v>
      </c>
      <c r="V119" s="184">
        <f t="shared" si="83"/>
        <v>0</v>
      </c>
      <c r="W119" s="188">
        <f t="shared" si="83"/>
        <v>13</v>
      </c>
      <c r="X119" s="185">
        <f>U119+R119+O119+L119+I119+F119+C119</f>
        <v>247</v>
      </c>
      <c r="Y119" s="189">
        <f t="shared" si="79"/>
        <v>13</v>
      </c>
      <c r="Z119" s="186">
        <f t="shared" si="83"/>
        <v>260</v>
      </c>
    </row>
    <row r="120" spans="1:26" s="201" customFormat="1" ht="15.75" thickBot="1" x14ac:dyDescent="0.3">
      <c r="A120" s="450"/>
      <c r="B120" s="395"/>
      <c r="C120" s="451"/>
      <c r="D120" s="395"/>
      <c r="E120" s="394"/>
      <c r="F120" s="395"/>
      <c r="G120" s="395"/>
      <c r="H120" s="395"/>
      <c r="I120" s="451"/>
      <c r="J120" s="395"/>
      <c r="K120" s="394"/>
      <c r="L120" s="395"/>
      <c r="M120" s="395"/>
      <c r="N120" s="395"/>
      <c r="O120" s="451"/>
      <c r="P120" s="395"/>
      <c r="Q120" s="394"/>
      <c r="R120" s="395"/>
      <c r="S120" s="395"/>
      <c r="T120" s="395"/>
      <c r="U120" s="451"/>
      <c r="V120" s="395"/>
      <c r="W120" s="395"/>
      <c r="X120" s="452"/>
      <c r="Y120" s="405"/>
      <c r="Z120" s="399"/>
    </row>
    <row r="121" spans="1:26" s="144" customFormat="1" ht="15.75" thickBot="1" x14ac:dyDescent="0.3">
      <c r="A121" s="183" t="s">
        <v>273</v>
      </c>
      <c r="B121" s="184">
        <v>4550</v>
      </c>
      <c r="C121" s="187">
        <v>0</v>
      </c>
      <c r="D121" s="184">
        <v>0</v>
      </c>
      <c r="E121" s="188">
        <f>C121+D121</f>
        <v>0</v>
      </c>
      <c r="F121" s="184">
        <v>0</v>
      </c>
      <c r="G121" s="184">
        <v>0</v>
      </c>
      <c r="H121" s="184">
        <f>F121+G121</f>
        <v>0</v>
      </c>
      <c r="I121" s="187">
        <v>0</v>
      </c>
      <c r="J121" s="184">
        <v>0</v>
      </c>
      <c r="K121" s="188">
        <f>I121+J121</f>
        <v>0</v>
      </c>
      <c r="L121" s="184">
        <v>0</v>
      </c>
      <c r="M121" s="184">
        <v>0</v>
      </c>
      <c r="N121" s="184">
        <f>L121+M121</f>
        <v>0</v>
      </c>
      <c r="O121" s="187">
        <v>0</v>
      </c>
      <c r="P121" s="184">
        <v>0</v>
      </c>
      <c r="Q121" s="188">
        <f>O121+P121</f>
        <v>0</v>
      </c>
      <c r="R121" s="184">
        <v>0</v>
      </c>
      <c r="S121" s="184">
        <v>0</v>
      </c>
      <c r="T121" s="184">
        <f>R121+S121</f>
        <v>0</v>
      </c>
      <c r="U121" s="187">
        <v>0</v>
      </c>
      <c r="V121" s="184">
        <v>0</v>
      </c>
      <c r="W121" s="184">
        <f>U121+V121</f>
        <v>0</v>
      </c>
      <c r="X121" s="185">
        <f>U121+R121+O121+L121+I121+F121+C121</f>
        <v>0</v>
      </c>
      <c r="Y121" s="189">
        <f>V121+S121+P121+M121+J121+G121+D121</f>
        <v>0</v>
      </c>
      <c r="Z121" s="186">
        <f>W121+T121+Q121+N121+K121+H121+E121</f>
        <v>0</v>
      </c>
    </row>
    <row r="122" spans="1:26" s="201" customFormat="1" ht="15.75" thickBot="1" x14ac:dyDescent="0.3">
      <c r="A122" s="450"/>
      <c r="B122" s="395"/>
      <c r="C122" s="451"/>
      <c r="D122" s="395"/>
      <c r="E122" s="394"/>
      <c r="F122" s="395"/>
      <c r="G122" s="395"/>
      <c r="H122" s="395"/>
      <c r="I122" s="451"/>
      <c r="J122" s="395"/>
      <c r="K122" s="394"/>
      <c r="L122" s="395"/>
      <c r="M122" s="395"/>
      <c r="N122" s="395"/>
      <c r="O122" s="451"/>
      <c r="P122" s="395"/>
      <c r="Q122" s="394"/>
      <c r="R122" s="395"/>
      <c r="S122" s="395"/>
      <c r="T122" s="395"/>
      <c r="U122" s="451"/>
      <c r="V122" s="395"/>
      <c r="W122" s="395"/>
      <c r="X122" s="452"/>
      <c r="Y122" s="405"/>
      <c r="Z122" s="399"/>
    </row>
    <row r="123" spans="1:26" s="144" customFormat="1" ht="15.75" thickBot="1" x14ac:dyDescent="0.3">
      <c r="A123" s="183" t="s">
        <v>274</v>
      </c>
      <c r="B123" s="184">
        <v>4551</v>
      </c>
      <c r="C123" s="187">
        <v>0</v>
      </c>
      <c r="D123" s="184">
        <v>0</v>
      </c>
      <c r="E123" s="188">
        <f>C123+D123</f>
        <v>0</v>
      </c>
      <c r="F123" s="184">
        <v>0</v>
      </c>
      <c r="G123" s="184">
        <v>0</v>
      </c>
      <c r="H123" s="184">
        <f>F123+G123</f>
        <v>0</v>
      </c>
      <c r="I123" s="187">
        <v>0</v>
      </c>
      <c r="J123" s="184">
        <v>0</v>
      </c>
      <c r="K123" s="188">
        <f>I123+J123</f>
        <v>0</v>
      </c>
      <c r="L123" s="184">
        <v>0</v>
      </c>
      <c r="M123" s="184">
        <v>0</v>
      </c>
      <c r="N123" s="184">
        <f>L123+M123</f>
        <v>0</v>
      </c>
      <c r="O123" s="187">
        <v>0</v>
      </c>
      <c r="P123" s="184">
        <v>0</v>
      </c>
      <c r="Q123" s="188">
        <f>O123+P123</f>
        <v>0</v>
      </c>
      <c r="R123" s="184">
        <v>0</v>
      </c>
      <c r="S123" s="184">
        <v>0</v>
      </c>
      <c r="T123" s="184">
        <f>R123+S123</f>
        <v>0</v>
      </c>
      <c r="U123" s="187">
        <v>0</v>
      </c>
      <c r="V123" s="184">
        <v>0</v>
      </c>
      <c r="W123" s="184">
        <f>U123+V123</f>
        <v>0</v>
      </c>
      <c r="X123" s="185">
        <f>U123+R123+O123+L123+I123+F123+C123</f>
        <v>0</v>
      </c>
      <c r="Y123" s="189">
        <f>V123+S123+P123+M123+J123+G123+D123</f>
        <v>0</v>
      </c>
      <c r="Z123" s="186">
        <f>W123+T123+Q123+N123+K123+H123+E123</f>
        <v>0</v>
      </c>
    </row>
    <row r="124" spans="1:26" s="201" customFormat="1" ht="15.75" thickBot="1" x14ac:dyDescent="0.3">
      <c r="A124" s="450"/>
      <c r="B124" s="395"/>
      <c r="C124" s="451"/>
      <c r="D124" s="395"/>
      <c r="E124" s="394"/>
      <c r="F124" s="395"/>
      <c r="G124" s="395"/>
      <c r="H124" s="395"/>
      <c r="I124" s="451"/>
      <c r="J124" s="395"/>
      <c r="K124" s="394"/>
      <c r="L124" s="395"/>
      <c r="M124" s="395"/>
      <c r="N124" s="395"/>
      <c r="O124" s="451"/>
      <c r="P124" s="395"/>
      <c r="Q124" s="394"/>
      <c r="R124" s="395"/>
      <c r="S124" s="395"/>
      <c r="T124" s="395"/>
      <c r="U124" s="451"/>
      <c r="V124" s="395"/>
      <c r="W124" s="395"/>
      <c r="X124" s="452"/>
      <c r="Y124" s="405"/>
      <c r="Z124" s="399"/>
    </row>
    <row r="125" spans="1:26" s="144" customFormat="1" ht="15.75" thickBot="1" x14ac:dyDescent="0.3">
      <c r="A125" s="183" t="s">
        <v>218</v>
      </c>
      <c r="B125" s="184">
        <v>7901</v>
      </c>
      <c r="C125" s="187">
        <v>122</v>
      </c>
      <c r="D125" s="184">
        <v>12</v>
      </c>
      <c r="E125" s="188">
        <v>134</v>
      </c>
      <c r="F125" s="184">
        <v>6</v>
      </c>
      <c r="G125" s="184">
        <v>0</v>
      </c>
      <c r="H125" s="184">
        <v>6</v>
      </c>
      <c r="I125" s="187">
        <v>2</v>
      </c>
      <c r="J125" s="184">
        <v>0</v>
      </c>
      <c r="K125" s="188">
        <v>2</v>
      </c>
      <c r="L125" s="184">
        <v>0</v>
      </c>
      <c r="M125" s="184">
        <v>0</v>
      </c>
      <c r="N125" s="184">
        <v>0</v>
      </c>
      <c r="O125" s="187">
        <v>0</v>
      </c>
      <c r="P125" s="184">
        <v>0</v>
      </c>
      <c r="Q125" s="188">
        <v>0</v>
      </c>
      <c r="R125" s="184">
        <v>0</v>
      </c>
      <c r="S125" s="184">
        <v>0</v>
      </c>
      <c r="T125" s="184">
        <v>0</v>
      </c>
      <c r="U125" s="187">
        <v>6</v>
      </c>
      <c r="V125" s="184">
        <v>0</v>
      </c>
      <c r="W125" s="184">
        <v>6</v>
      </c>
      <c r="X125" s="185">
        <f>U125+R125+O125+L125+I125+F125+C125</f>
        <v>136</v>
      </c>
      <c r="Y125" s="189">
        <f>V125+S125+P125+M125+J125+G125+D125</f>
        <v>12</v>
      </c>
      <c r="Z125" s="186">
        <f>W125+T125+Q125+N125+K125+H125+E125</f>
        <v>148</v>
      </c>
    </row>
    <row r="126" spans="1:26" s="201" customFormat="1" ht="15.75" thickBot="1" x14ac:dyDescent="0.3">
      <c r="A126" s="450"/>
      <c r="B126" s="395"/>
      <c r="C126" s="451"/>
      <c r="D126" s="395"/>
      <c r="E126" s="394"/>
      <c r="F126" s="395"/>
      <c r="G126" s="395"/>
      <c r="H126" s="395"/>
      <c r="I126" s="451"/>
      <c r="J126" s="395"/>
      <c r="K126" s="394"/>
      <c r="L126" s="395"/>
      <c r="M126" s="395"/>
      <c r="N126" s="395"/>
      <c r="O126" s="451"/>
      <c r="P126" s="395"/>
      <c r="Q126" s="394"/>
      <c r="R126" s="395"/>
      <c r="S126" s="395"/>
      <c r="T126" s="395"/>
      <c r="U126" s="451"/>
      <c r="V126" s="395"/>
      <c r="W126" s="395"/>
      <c r="X126" s="452"/>
      <c r="Y126" s="405"/>
      <c r="Z126" s="399"/>
    </row>
    <row r="127" spans="1:26" s="144" customFormat="1" ht="15.75" thickBot="1" x14ac:dyDescent="0.3">
      <c r="A127" s="183" t="s">
        <v>275</v>
      </c>
      <c r="B127" s="184"/>
      <c r="C127" s="187">
        <f t="shared" ref="C127:V127" si="84">C125+C121+C119+C111+C109+C98+C93+C87+C77</f>
        <v>1325</v>
      </c>
      <c r="D127" s="184">
        <f t="shared" si="84"/>
        <v>235</v>
      </c>
      <c r="E127" s="184">
        <f>C127+D127</f>
        <v>1560</v>
      </c>
      <c r="F127" s="187">
        <f t="shared" si="84"/>
        <v>119</v>
      </c>
      <c r="G127" s="184">
        <f t="shared" si="84"/>
        <v>17</v>
      </c>
      <c r="H127" s="184">
        <f t="shared" ref="H127" si="85">F127+G127</f>
        <v>136</v>
      </c>
      <c r="I127" s="187">
        <f t="shared" si="84"/>
        <v>10</v>
      </c>
      <c r="J127" s="184">
        <f t="shared" si="84"/>
        <v>1</v>
      </c>
      <c r="K127" s="184">
        <f t="shared" ref="K127" si="86">I127+J127</f>
        <v>11</v>
      </c>
      <c r="L127" s="187">
        <f t="shared" si="84"/>
        <v>19</v>
      </c>
      <c r="M127" s="184">
        <f t="shared" si="84"/>
        <v>5</v>
      </c>
      <c r="N127" s="184">
        <f t="shared" ref="N127" si="87">L127+M127</f>
        <v>24</v>
      </c>
      <c r="O127" s="187">
        <f t="shared" si="84"/>
        <v>26</v>
      </c>
      <c r="P127" s="184">
        <f t="shared" si="84"/>
        <v>3</v>
      </c>
      <c r="Q127" s="184">
        <f t="shared" ref="Q127" si="88">O127+P127</f>
        <v>29</v>
      </c>
      <c r="R127" s="187">
        <f t="shared" si="84"/>
        <v>13</v>
      </c>
      <c r="S127" s="184">
        <f t="shared" si="84"/>
        <v>3</v>
      </c>
      <c r="T127" s="184">
        <f t="shared" ref="T127" si="89">R127+S127</f>
        <v>16</v>
      </c>
      <c r="U127" s="187">
        <f t="shared" si="84"/>
        <v>76</v>
      </c>
      <c r="V127" s="184">
        <f t="shared" si="84"/>
        <v>8</v>
      </c>
      <c r="W127" s="184">
        <f t="shared" ref="W127" si="90">U127+V127</f>
        <v>84</v>
      </c>
      <c r="X127" s="185">
        <f>X125+X121+X119+X111+X109+X98+X93+X87+X77</f>
        <v>1588</v>
      </c>
      <c r="Y127" s="189">
        <f>Y125+Y121+Y119+Y111+Y109+Y98+Y93+Y87+Y77</f>
        <v>272</v>
      </c>
      <c r="Z127" s="186">
        <f>X127+Y127</f>
        <v>1860</v>
      </c>
    </row>
    <row r="128" spans="1:26" s="201" customFormat="1" ht="15.75" thickBot="1" x14ac:dyDescent="0.3">
      <c r="A128" s="392"/>
      <c r="B128" s="388"/>
      <c r="C128" s="453"/>
      <c r="D128" s="388"/>
      <c r="E128" s="394"/>
      <c r="F128" s="388"/>
      <c r="G128" s="388"/>
      <c r="H128" s="394"/>
      <c r="I128" s="388"/>
      <c r="J128" s="388"/>
      <c r="K128" s="394"/>
      <c r="L128" s="388"/>
      <c r="M128" s="388"/>
      <c r="N128" s="394"/>
      <c r="O128" s="388"/>
      <c r="P128" s="388"/>
      <c r="Q128" s="394"/>
      <c r="R128" s="388"/>
      <c r="S128" s="388"/>
      <c r="T128" s="388"/>
      <c r="U128" s="393"/>
      <c r="V128" s="388"/>
      <c r="W128" s="388"/>
      <c r="X128" s="396"/>
      <c r="Y128" s="397"/>
      <c r="Z128" s="398"/>
    </row>
    <row r="129" spans="1:26" s="144" customFormat="1" ht="15.75" thickBot="1" x14ac:dyDescent="0.3">
      <c r="A129" s="582" t="s">
        <v>276</v>
      </c>
      <c r="B129" s="583"/>
      <c r="C129" s="583"/>
      <c r="D129" s="583"/>
      <c r="E129" s="594"/>
      <c r="F129" s="437"/>
      <c r="G129" s="437"/>
      <c r="H129" s="437"/>
      <c r="I129" s="436"/>
      <c r="J129" s="437"/>
      <c r="K129" s="438"/>
      <c r="L129" s="437"/>
      <c r="M129" s="437"/>
      <c r="N129" s="437"/>
      <c r="O129" s="436"/>
      <c r="P129" s="437"/>
      <c r="Q129" s="438"/>
      <c r="R129" s="437"/>
      <c r="S129" s="437"/>
      <c r="T129" s="437"/>
      <c r="U129" s="436"/>
      <c r="V129" s="437"/>
      <c r="W129" s="437"/>
      <c r="X129" s="356"/>
      <c r="Y129" s="251"/>
      <c r="Z129" s="252"/>
    </row>
    <row r="130" spans="1:26" s="144" customFormat="1" x14ac:dyDescent="0.25">
      <c r="A130" s="144" t="s">
        <v>277</v>
      </c>
      <c r="B130" s="145">
        <v>5020</v>
      </c>
      <c r="C130" s="205">
        <v>1</v>
      </c>
      <c r="D130" s="203">
        <v>6</v>
      </c>
      <c r="E130" s="202">
        <v>7</v>
      </c>
      <c r="F130" s="224"/>
      <c r="G130" s="224"/>
      <c r="H130" s="202"/>
      <c r="I130" s="205"/>
      <c r="J130" s="203"/>
      <c r="K130" s="202"/>
      <c r="L130" s="224">
        <v>1</v>
      </c>
      <c r="M130" s="224"/>
      <c r="N130" s="202">
        <v>1</v>
      </c>
      <c r="O130" s="205"/>
      <c r="P130" s="203"/>
      <c r="Q130" s="202"/>
      <c r="R130" s="224">
        <v>10</v>
      </c>
      <c r="S130" s="224">
        <v>5</v>
      </c>
      <c r="T130" s="202">
        <v>15</v>
      </c>
      <c r="U130" s="205">
        <v>1</v>
      </c>
      <c r="V130" s="203"/>
      <c r="W130" s="202">
        <v>1</v>
      </c>
      <c r="X130" s="181">
        <f t="shared" ref="X130:Z136" si="91">U130+R130+O130+L130+I130+F130+C130</f>
        <v>13</v>
      </c>
      <c r="Y130" s="143">
        <f t="shared" si="91"/>
        <v>11</v>
      </c>
      <c r="Z130" s="204">
        <f t="shared" si="91"/>
        <v>24</v>
      </c>
    </row>
    <row r="131" spans="1:26" s="144" customFormat="1" x14ac:dyDescent="0.25">
      <c r="A131" s="144" t="s">
        <v>278</v>
      </c>
      <c r="B131" s="145">
        <v>5030</v>
      </c>
      <c r="C131" s="205">
        <v>1</v>
      </c>
      <c r="D131" s="203">
        <v>2</v>
      </c>
      <c r="E131" s="202">
        <v>3</v>
      </c>
      <c r="F131" s="224">
        <v>1</v>
      </c>
      <c r="G131" s="224"/>
      <c r="H131" s="146">
        <v>1</v>
      </c>
      <c r="I131" s="205"/>
      <c r="J131" s="203"/>
      <c r="K131" s="202"/>
      <c r="L131" s="224">
        <v>1</v>
      </c>
      <c r="M131" s="224"/>
      <c r="N131" s="146">
        <v>1</v>
      </c>
      <c r="O131" s="205"/>
      <c r="P131" s="203"/>
      <c r="Q131" s="202"/>
      <c r="R131" s="224"/>
      <c r="S131" s="224">
        <v>2</v>
      </c>
      <c r="T131" s="146">
        <v>2</v>
      </c>
      <c r="U131" s="205"/>
      <c r="V131" s="203">
        <v>1</v>
      </c>
      <c r="W131" s="146">
        <v>1</v>
      </c>
      <c r="X131" s="181">
        <f t="shared" si="91"/>
        <v>3</v>
      </c>
      <c r="Y131" s="143">
        <f t="shared" si="91"/>
        <v>5</v>
      </c>
      <c r="Z131" s="204">
        <f t="shared" si="91"/>
        <v>8</v>
      </c>
    </row>
    <row r="132" spans="1:26" s="144" customFormat="1" x14ac:dyDescent="0.25">
      <c r="A132" s="144" t="s">
        <v>279</v>
      </c>
      <c r="B132" s="145">
        <v>5520</v>
      </c>
      <c r="C132" s="205"/>
      <c r="D132" s="203">
        <v>6</v>
      </c>
      <c r="E132" s="202">
        <v>6</v>
      </c>
      <c r="F132" s="224"/>
      <c r="G132" s="224"/>
      <c r="H132" s="145"/>
      <c r="I132" s="205"/>
      <c r="J132" s="203"/>
      <c r="K132" s="202"/>
      <c r="L132" s="224"/>
      <c r="M132" s="224"/>
      <c r="N132" s="145"/>
      <c r="O132" s="205"/>
      <c r="P132" s="203"/>
      <c r="Q132" s="202"/>
      <c r="R132" s="224">
        <v>2</v>
      </c>
      <c r="S132" s="224">
        <v>1</v>
      </c>
      <c r="T132" s="145">
        <v>3</v>
      </c>
      <c r="U132" s="205"/>
      <c r="V132" s="203">
        <v>2</v>
      </c>
      <c r="W132" s="146">
        <v>2</v>
      </c>
      <c r="X132" s="181">
        <f t="shared" si="91"/>
        <v>2</v>
      </c>
      <c r="Y132" s="143">
        <f t="shared" si="91"/>
        <v>9</v>
      </c>
      <c r="Z132" s="204">
        <f t="shared" si="91"/>
        <v>11</v>
      </c>
    </row>
    <row r="133" spans="1:26" s="144" customFormat="1" x14ac:dyDescent="0.25">
      <c r="A133" s="144" t="s">
        <v>280</v>
      </c>
      <c r="B133" s="145">
        <v>5580</v>
      </c>
      <c r="C133" s="205"/>
      <c r="D133" s="203"/>
      <c r="E133" s="202"/>
      <c r="F133" s="224"/>
      <c r="G133" s="224"/>
      <c r="H133" s="145"/>
      <c r="I133" s="205"/>
      <c r="J133" s="203"/>
      <c r="K133" s="202"/>
      <c r="L133" s="224">
        <v>1</v>
      </c>
      <c r="M133" s="224"/>
      <c r="N133" s="145">
        <v>1</v>
      </c>
      <c r="O133" s="205"/>
      <c r="P133" s="203"/>
      <c r="Q133" s="202"/>
      <c r="R133" s="224"/>
      <c r="S133" s="224"/>
      <c r="T133" s="145"/>
      <c r="U133" s="205"/>
      <c r="V133" s="203"/>
      <c r="W133" s="146"/>
      <c r="X133" s="181">
        <f t="shared" si="91"/>
        <v>1</v>
      </c>
      <c r="Y133" s="143">
        <f t="shared" si="91"/>
        <v>0</v>
      </c>
      <c r="Z133" s="204">
        <f t="shared" si="91"/>
        <v>1</v>
      </c>
    </row>
    <row r="134" spans="1:26" s="144" customFormat="1" x14ac:dyDescent="0.25">
      <c r="A134" s="144" t="s">
        <v>281</v>
      </c>
      <c r="B134" s="145">
        <v>5590</v>
      </c>
      <c r="C134" s="205"/>
      <c r="D134" s="203">
        <v>3</v>
      </c>
      <c r="E134" s="202">
        <v>3</v>
      </c>
      <c r="F134" s="224"/>
      <c r="G134" s="224"/>
      <c r="H134" s="202"/>
      <c r="I134" s="205"/>
      <c r="J134" s="203"/>
      <c r="K134" s="202"/>
      <c r="L134" s="224">
        <v>1</v>
      </c>
      <c r="M134" s="224"/>
      <c r="N134" s="202">
        <v>1</v>
      </c>
      <c r="O134" s="205"/>
      <c r="P134" s="203"/>
      <c r="Q134" s="202"/>
      <c r="R134" s="224">
        <v>1</v>
      </c>
      <c r="S134" s="224">
        <v>2</v>
      </c>
      <c r="T134" s="202">
        <v>3</v>
      </c>
      <c r="U134" s="205"/>
      <c r="V134" s="203"/>
      <c r="W134" s="202"/>
      <c r="X134" s="181">
        <f t="shared" si="91"/>
        <v>2</v>
      </c>
      <c r="Y134" s="143">
        <f t="shared" si="91"/>
        <v>5</v>
      </c>
      <c r="Z134" s="204">
        <f t="shared" si="91"/>
        <v>7</v>
      </c>
    </row>
    <row r="135" spans="1:26" s="144" customFormat="1" x14ac:dyDescent="0.25">
      <c r="A135" s="144" t="s">
        <v>282</v>
      </c>
      <c r="B135" s="145">
        <v>5600</v>
      </c>
      <c r="C135" s="205"/>
      <c r="D135" s="203">
        <v>3</v>
      </c>
      <c r="E135" s="202">
        <v>3</v>
      </c>
      <c r="F135" s="224"/>
      <c r="G135" s="224"/>
      <c r="H135" s="145"/>
      <c r="I135" s="205"/>
      <c r="J135" s="203"/>
      <c r="K135" s="202"/>
      <c r="L135" s="224"/>
      <c r="M135" s="224">
        <v>1</v>
      </c>
      <c r="N135" s="145">
        <v>1</v>
      </c>
      <c r="O135" s="205"/>
      <c r="P135" s="203"/>
      <c r="Q135" s="202"/>
      <c r="R135" s="224">
        <v>1</v>
      </c>
      <c r="S135" s="224">
        <v>1</v>
      </c>
      <c r="T135" s="145">
        <v>2</v>
      </c>
      <c r="U135" s="205"/>
      <c r="V135" s="203"/>
      <c r="W135" s="146"/>
      <c r="X135" s="181">
        <f t="shared" si="91"/>
        <v>1</v>
      </c>
      <c r="Y135" s="143">
        <f t="shared" si="91"/>
        <v>5</v>
      </c>
      <c r="Z135" s="204">
        <f t="shared" si="91"/>
        <v>6</v>
      </c>
    </row>
    <row r="136" spans="1:26" s="144" customFormat="1" ht="15.75" thickBot="1" x14ac:dyDescent="0.3">
      <c r="A136" s="144" t="s">
        <v>286</v>
      </c>
      <c r="B136" s="145">
        <v>5620</v>
      </c>
      <c r="C136" s="205"/>
      <c r="D136" s="203">
        <v>9</v>
      </c>
      <c r="E136" s="202">
        <v>9</v>
      </c>
      <c r="F136" s="224"/>
      <c r="G136" s="224"/>
      <c r="H136" s="145"/>
      <c r="I136" s="205"/>
      <c r="J136" s="203"/>
      <c r="K136" s="202"/>
      <c r="L136" s="224">
        <v>1</v>
      </c>
      <c r="M136" s="224">
        <v>2</v>
      </c>
      <c r="N136" s="145">
        <v>3</v>
      </c>
      <c r="O136" s="205"/>
      <c r="P136" s="203"/>
      <c r="Q136" s="202"/>
      <c r="R136" s="224">
        <v>4</v>
      </c>
      <c r="S136" s="224">
        <v>7</v>
      </c>
      <c r="T136" s="145">
        <v>11</v>
      </c>
      <c r="U136" s="205"/>
      <c r="V136" s="203">
        <v>1</v>
      </c>
      <c r="W136" s="146">
        <v>1</v>
      </c>
      <c r="X136" s="181">
        <f t="shared" si="91"/>
        <v>5</v>
      </c>
      <c r="Y136" s="143">
        <f t="shared" si="91"/>
        <v>19</v>
      </c>
      <c r="Z136" s="204">
        <f t="shared" si="91"/>
        <v>24</v>
      </c>
    </row>
    <row r="137" spans="1:26" s="144" customFormat="1" ht="15.75" thickBot="1" x14ac:dyDescent="0.3">
      <c r="A137" s="183" t="s">
        <v>283</v>
      </c>
      <c r="B137" s="184"/>
      <c r="C137" s="187">
        <f t="shared" ref="C137:W137" si="92">SUM(C130:C136)</f>
        <v>2</v>
      </c>
      <c r="D137" s="184">
        <f t="shared" si="92"/>
        <v>29</v>
      </c>
      <c r="E137" s="184">
        <f t="shared" si="92"/>
        <v>31</v>
      </c>
      <c r="F137" s="187">
        <f t="shared" si="92"/>
        <v>1</v>
      </c>
      <c r="G137" s="184">
        <f t="shared" si="92"/>
        <v>0</v>
      </c>
      <c r="H137" s="188">
        <f t="shared" si="92"/>
        <v>1</v>
      </c>
      <c r="I137" s="184">
        <f t="shared" si="92"/>
        <v>0</v>
      </c>
      <c r="J137" s="184">
        <f t="shared" si="92"/>
        <v>0</v>
      </c>
      <c r="K137" s="184">
        <f t="shared" si="92"/>
        <v>0</v>
      </c>
      <c r="L137" s="187">
        <f t="shared" si="92"/>
        <v>5</v>
      </c>
      <c r="M137" s="184">
        <f t="shared" si="92"/>
        <v>3</v>
      </c>
      <c r="N137" s="188">
        <f t="shared" si="92"/>
        <v>8</v>
      </c>
      <c r="O137" s="184">
        <f t="shared" si="92"/>
        <v>0</v>
      </c>
      <c r="P137" s="184">
        <f t="shared" si="92"/>
        <v>0</v>
      </c>
      <c r="Q137" s="184">
        <f t="shared" si="92"/>
        <v>0</v>
      </c>
      <c r="R137" s="187">
        <f t="shared" si="92"/>
        <v>18</v>
      </c>
      <c r="S137" s="184">
        <f t="shared" si="92"/>
        <v>18</v>
      </c>
      <c r="T137" s="184">
        <f t="shared" si="92"/>
        <v>36</v>
      </c>
      <c r="U137" s="187">
        <f t="shared" si="92"/>
        <v>1</v>
      </c>
      <c r="V137" s="184">
        <f t="shared" si="92"/>
        <v>4</v>
      </c>
      <c r="W137" s="188">
        <f t="shared" si="92"/>
        <v>5</v>
      </c>
      <c r="X137" s="185">
        <f>SUM(X130:X136)</f>
        <v>27</v>
      </c>
      <c r="Y137" s="189">
        <f>SUM(Y130:Y136)</f>
        <v>54</v>
      </c>
      <c r="Z137" s="186">
        <f>X137+Y137</f>
        <v>81</v>
      </c>
    </row>
    <row r="138" spans="1:26" s="201" customFormat="1" x14ac:dyDescent="0.25">
      <c r="B138" s="383"/>
      <c r="C138" s="384"/>
      <c r="D138" s="385"/>
      <c r="E138" s="391"/>
      <c r="F138" s="387"/>
      <c r="G138" s="387"/>
      <c r="H138" s="387"/>
      <c r="I138" s="384"/>
      <c r="J138" s="385"/>
      <c r="K138" s="391"/>
      <c r="L138" s="387"/>
      <c r="M138" s="387"/>
      <c r="N138" s="387"/>
      <c r="O138" s="384"/>
      <c r="P138" s="385"/>
      <c r="Q138" s="391"/>
      <c r="R138" s="387"/>
      <c r="S138" s="387"/>
      <c r="T138" s="387"/>
      <c r="U138" s="384"/>
      <c r="V138" s="385"/>
      <c r="W138" s="385"/>
      <c r="X138" s="352"/>
      <c r="Y138" s="353"/>
      <c r="Z138" s="354"/>
    </row>
    <row r="139" spans="1:26" s="144" customFormat="1" x14ac:dyDescent="0.25">
      <c r="A139" s="144" t="s">
        <v>284</v>
      </c>
      <c r="B139" s="145">
        <v>5540</v>
      </c>
      <c r="C139" s="205"/>
      <c r="D139" s="203"/>
      <c r="E139" s="266"/>
      <c r="F139" s="224"/>
      <c r="G139" s="224">
        <v>1</v>
      </c>
      <c r="H139" s="224">
        <v>1</v>
      </c>
      <c r="I139" s="205"/>
      <c r="J139" s="203"/>
      <c r="K139" s="266"/>
      <c r="L139" s="224"/>
      <c r="M139" s="224">
        <v>1</v>
      </c>
      <c r="N139" s="224">
        <v>1</v>
      </c>
      <c r="O139" s="205"/>
      <c r="P139" s="203"/>
      <c r="Q139" s="266"/>
      <c r="R139" s="224"/>
      <c r="S139" s="224"/>
      <c r="T139" s="224"/>
      <c r="U139" s="205"/>
      <c r="V139" s="203">
        <v>1</v>
      </c>
      <c r="W139" s="203">
        <v>1</v>
      </c>
      <c r="X139" s="181">
        <f t="shared" ref="X139:Y140" si="93">U139+R139+O139+L139+I139+F139+C139</f>
        <v>0</v>
      </c>
      <c r="Y139" s="143">
        <f t="shared" si="93"/>
        <v>3</v>
      </c>
      <c r="Z139" s="182">
        <f>W139+T139+Q139+N139+K139+H139+E139</f>
        <v>3</v>
      </c>
    </row>
    <row r="140" spans="1:26" s="144" customFormat="1" ht="15.75" thickBot="1" x14ac:dyDescent="0.3">
      <c r="A140" s="174" t="s">
        <v>285</v>
      </c>
      <c r="B140" s="175">
        <v>5540</v>
      </c>
      <c r="C140" s="179">
        <v>4</v>
      </c>
      <c r="D140" s="177">
        <v>37</v>
      </c>
      <c r="E140" s="454">
        <v>41</v>
      </c>
      <c r="F140" s="177"/>
      <c r="G140" s="177">
        <v>2</v>
      </c>
      <c r="H140" s="177">
        <v>2</v>
      </c>
      <c r="I140" s="179"/>
      <c r="J140" s="177"/>
      <c r="K140" s="454"/>
      <c r="L140" s="177">
        <v>5</v>
      </c>
      <c r="M140" s="177">
        <v>4</v>
      </c>
      <c r="N140" s="177">
        <v>9</v>
      </c>
      <c r="O140" s="179"/>
      <c r="P140" s="177">
        <v>1</v>
      </c>
      <c r="Q140" s="454">
        <v>1</v>
      </c>
      <c r="R140" s="177">
        <v>11</v>
      </c>
      <c r="S140" s="177">
        <v>18</v>
      </c>
      <c r="T140" s="177">
        <v>29</v>
      </c>
      <c r="U140" s="179"/>
      <c r="V140" s="177">
        <v>6</v>
      </c>
      <c r="W140" s="177">
        <v>6</v>
      </c>
      <c r="X140" s="176">
        <f>U140+R140+O140+L140+I140+F140+C140</f>
        <v>20</v>
      </c>
      <c r="Y140" s="225">
        <f t="shared" si="93"/>
        <v>68</v>
      </c>
      <c r="Z140" s="226">
        <f>W140+T140+Q140+N140+K140+H140+E140</f>
        <v>88</v>
      </c>
    </row>
    <row r="141" spans="1:26" s="144" customFormat="1" ht="15.75" thickBot="1" x14ac:dyDescent="0.3">
      <c r="A141" s="183" t="s">
        <v>288</v>
      </c>
      <c r="B141" s="184"/>
      <c r="C141" s="187">
        <f t="shared" ref="C141:E141" si="94">SUM(C138:C140)</f>
        <v>4</v>
      </c>
      <c r="D141" s="184">
        <f t="shared" si="94"/>
        <v>37</v>
      </c>
      <c r="E141" s="188">
        <f t="shared" si="94"/>
        <v>41</v>
      </c>
      <c r="F141" s="184">
        <f t="shared" ref="F141:Y141" si="95">SUM(F138:F140)</f>
        <v>0</v>
      </c>
      <c r="G141" s="184">
        <f t="shared" si="95"/>
        <v>3</v>
      </c>
      <c r="H141" s="184">
        <f t="shared" si="95"/>
        <v>3</v>
      </c>
      <c r="I141" s="187">
        <f t="shared" si="95"/>
        <v>0</v>
      </c>
      <c r="J141" s="184">
        <f t="shared" si="95"/>
        <v>0</v>
      </c>
      <c r="K141" s="188">
        <f t="shared" si="95"/>
        <v>0</v>
      </c>
      <c r="L141" s="184">
        <f t="shared" si="95"/>
        <v>5</v>
      </c>
      <c r="M141" s="184">
        <f t="shared" si="95"/>
        <v>5</v>
      </c>
      <c r="N141" s="184">
        <f t="shared" si="95"/>
        <v>10</v>
      </c>
      <c r="O141" s="187">
        <f t="shared" si="95"/>
        <v>0</v>
      </c>
      <c r="P141" s="184">
        <f t="shared" si="95"/>
        <v>1</v>
      </c>
      <c r="Q141" s="188">
        <f t="shared" si="95"/>
        <v>1</v>
      </c>
      <c r="R141" s="184">
        <f t="shared" si="95"/>
        <v>11</v>
      </c>
      <c r="S141" s="184">
        <f t="shared" si="95"/>
        <v>18</v>
      </c>
      <c r="T141" s="184">
        <f t="shared" si="95"/>
        <v>29</v>
      </c>
      <c r="U141" s="187">
        <f t="shared" si="95"/>
        <v>0</v>
      </c>
      <c r="V141" s="184">
        <f t="shared" si="95"/>
        <v>7</v>
      </c>
      <c r="W141" s="184">
        <f t="shared" si="95"/>
        <v>7</v>
      </c>
      <c r="X141" s="185">
        <f t="shared" si="95"/>
        <v>20</v>
      </c>
      <c r="Y141" s="189">
        <f t="shared" si="95"/>
        <v>71</v>
      </c>
      <c r="Z141" s="186">
        <f>X141+Y141</f>
        <v>91</v>
      </c>
    </row>
    <row r="142" spans="1:26" s="201" customFormat="1" x14ac:dyDescent="0.25">
      <c r="A142" s="392"/>
      <c r="B142" s="388"/>
      <c r="C142" s="393"/>
      <c r="D142" s="388"/>
      <c r="E142" s="386"/>
      <c r="F142" s="388"/>
      <c r="G142" s="388"/>
      <c r="H142" s="388"/>
      <c r="I142" s="393"/>
      <c r="J142" s="388"/>
      <c r="K142" s="386"/>
      <c r="L142" s="388"/>
      <c r="M142" s="388"/>
      <c r="N142" s="388"/>
      <c r="O142" s="393"/>
      <c r="P142" s="388"/>
      <c r="Q142" s="386"/>
      <c r="R142" s="388"/>
      <c r="S142" s="388"/>
      <c r="T142" s="388"/>
      <c r="U142" s="393"/>
      <c r="V142" s="388"/>
      <c r="W142" s="388"/>
      <c r="X142" s="396"/>
      <c r="Y142" s="397"/>
      <c r="Z142" s="398"/>
    </row>
    <row r="143" spans="1:26" s="144" customFormat="1" x14ac:dyDescent="0.25">
      <c r="A143" s="144" t="s">
        <v>289</v>
      </c>
      <c r="B143" s="145">
        <v>5180</v>
      </c>
      <c r="C143" s="205">
        <v>4</v>
      </c>
      <c r="D143" s="203">
        <v>28</v>
      </c>
      <c r="E143" s="202">
        <v>32</v>
      </c>
      <c r="F143" s="203"/>
      <c r="G143" s="203">
        <v>1</v>
      </c>
      <c r="H143" s="146">
        <v>1</v>
      </c>
      <c r="I143" s="205"/>
      <c r="J143" s="203"/>
      <c r="K143" s="202"/>
      <c r="L143" s="203"/>
      <c r="M143" s="203">
        <v>5</v>
      </c>
      <c r="N143" s="146">
        <v>5</v>
      </c>
      <c r="O143" s="205"/>
      <c r="P143" s="203">
        <v>1</v>
      </c>
      <c r="Q143" s="202">
        <v>1</v>
      </c>
      <c r="R143" s="203">
        <v>3</v>
      </c>
      <c r="S143" s="203">
        <v>9</v>
      </c>
      <c r="T143" s="146">
        <v>12</v>
      </c>
      <c r="U143" s="205"/>
      <c r="V143" s="203">
        <v>5</v>
      </c>
      <c r="W143" s="146">
        <v>5</v>
      </c>
      <c r="X143" s="181">
        <f t="shared" ref="X143:Z144" si="96">U143+R143+O143+L143+I143+F143+C143</f>
        <v>7</v>
      </c>
      <c r="Y143" s="143">
        <f t="shared" si="96"/>
        <v>49</v>
      </c>
      <c r="Z143" s="204">
        <f t="shared" si="96"/>
        <v>56</v>
      </c>
    </row>
    <row r="144" spans="1:26" s="144" customFormat="1" x14ac:dyDescent="0.25">
      <c r="A144" s="144" t="s">
        <v>287</v>
      </c>
      <c r="B144" s="145">
        <v>5180</v>
      </c>
      <c r="C144" s="205"/>
      <c r="D144" s="203">
        <v>19</v>
      </c>
      <c r="E144" s="202">
        <v>19</v>
      </c>
      <c r="F144" s="224"/>
      <c r="G144" s="224"/>
      <c r="H144" s="146"/>
      <c r="I144" s="205"/>
      <c r="J144" s="203"/>
      <c r="K144" s="202"/>
      <c r="L144" s="224">
        <v>2</v>
      </c>
      <c r="M144" s="224">
        <v>1</v>
      </c>
      <c r="N144" s="146">
        <v>3</v>
      </c>
      <c r="O144" s="205"/>
      <c r="P144" s="203"/>
      <c r="Q144" s="202"/>
      <c r="R144" s="224"/>
      <c r="S144" s="224">
        <v>2</v>
      </c>
      <c r="T144" s="146">
        <v>2</v>
      </c>
      <c r="U144" s="205"/>
      <c r="V144" s="203">
        <v>2</v>
      </c>
      <c r="W144" s="146">
        <v>2</v>
      </c>
      <c r="X144" s="181">
        <f t="shared" si="96"/>
        <v>2</v>
      </c>
      <c r="Y144" s="143">
        <f t="shared" si="96"/>
        <v>24</v>
      </c>
      <c r="Z144" s="204">
        <f t="shared" si="96"/>
        <v>26</v>
      </c>
    </row>
    <row r="145" spans="1:26" s="144" customFormat="1" ht="15.75" thickBot="1" x14ac:dyDescent="0.3">
      <c r="A145" s="144" t="s">
        <v>290</v>
      </c>
      <c r="B145" s="145">
        <v>5185</v>
      </c>
      <c r="C145" s="205"/>
      <c r="D145" s="203">
        <v>3</v>
      </c>
      <c r="E145" s="180">
        <v>3</v>
      </c>
      <c r="F145" s="224"/>
      <c r="G145" s="224"/>
      <c r="H145" s="180"/>
      <c r="I145" s="203"/>
      <c r="J145" s="203"/>
      <c r="K145" s="202"/>
      <c r="L145" s="224"/>
      <c r="M145" s="224"/>
      <c r="N145" s="146"/>
      <c r="O145" s="205"/>
      <c r="P145" s="203">
        <v>1</v>
      </c>
      <c r="Q145" s="202">
        <v>1</v>
      </c>
      <c r="R145" s="224">
        <v>1</v>
      </c>
      <c r="S145" s="224"/>
      <c r="T145" s="146">
        <v>1</v>
      </c>
      <c r="U145" s="205"/>
      <c r="V145" s="203"/>
      <c r="W145" s="146"/>
      <c r="X145" s="181">
        <f>U145+R145+O145+L145+I145+F145+C145</f>
        <v>1</v>
      </c>
      <c r="Y145" s="143">
        <f>V145+S145+P145+M145+J145+G145+D145</f>
        <v>4</v>
      </c>
      <c r="Z145" s="204">
        <f>W145+T145+Q145+N145+K145+H145+E145</f>
        <v>5</v>
      </c>
    </row>
    <row r="146" spans="1:26" s="144" customFormat="1" ht="15.75" thickBot="1" x14ac:dyDescent="0.3">
      <c r="A146" s="183" t="s">
        <v>292</v>
      </c>
      <c r="B146" s="184"/>
      <c r="C146" s="187">
        <f t="shared" ref="C146" si="97">SUM(C143:C145)</f>
        <v>4</v>
      </c>
      <c r="D146" s="184">
        <f t="shared" ref="D146:Y146" si="98">SUM(D143:D145)</f>
        <v>50</v>
      </c>
      <c r="E146" s="184">
        <f t="shared" si="98"/>
        <v>54</v>
      </c>
      <c r="F146" s="187">
        <f t="shared" si="98"/>
        <v>0</v>
      </c>
      <c r="G146" s="184">
        <f t="shared" si="98"/>
        <v>1</v>
      </c>
      <c r="H146" s="188">
        <f t="shared" si="98"/>
        <v>1</v>
      </c>
      <c r="I146" s="184">
        <f t="shared" si="98"/>
        <v>0</v>
      </c>
      <c r="J146" s="184">
        <f t="shared" si="98"/>
        <v>0</v>
      </c>
      <c r="K146" s="188">
        <f t="shared" si="98"/>
        <v>0</v>
      </c>
      <c r="L146" s="184">
        <f t="shared" si="98"/>
        <v>2</v>
      </c>
      <c r="M146" s="184">
        <f t="shared" si="98"/>
        <v>6</v>
      </c>
      <c r="N146" s="184">
        <f t="shared" si="98"/>
        <v>8</v>
      </c>
      <c r="O146" s="187">
        <f t="shared" si="98"/>
        <v>0</v>
      </c>
      <c r="P146" s="184">
        <f t="shared" si="98"/>
        <v>2</v>
      </c>
      <c r="Q146" s="184">
        <f t="shared" si="98"/>
        <v>2</v>
      </c>
      <c r="R146" s="184">
        <f t="shared" si="98"/>
        <v>4</v>
      </c>
      <c r="S146" s="184">
        <f t="shared" si="98"/>
        <v>11</v>
      </c>
      <c r="T146" s="184">
        <f t="shared" si="98"/>
        <v>15</v>
      </c>
      <c r="U146" s="187">
        <f t="shared" si="98"/>
        <v>0</v>
      </c>
      <c r="V146" s="184">
        <f t="shared" si="98"/>
        <v>7</v>
      </c>
      <c r="W146" s="188">
        <f t="shared" si="98"/>
        <v>7</v>
      </c>
      <c r="X146" s="189">
        <f t="shared" si="98"/>
        <v>10</v>
      </c>
      <c r="Y146" s="189">
        <f t="shared" si="98"/>
        <v>77</v>
      </c>
      <c r="Z146" s="186">
        <f>X146+Y146</f>
        <v>87</v>
      </c>
    </row>
    <row r="147" spans="1:26" s="201" customFormat="1" x14ac:dyDescent="0.25">
      <c r="A147" s="392"/>
      <c r="B147" s="388"/>
      <c r="C147" s="455"/>
      <c r="D147" s="456"/>
      <c r="E147" s="457"/>
      <c r="I147" s="455"/>
      <c r="J147" s="456"/>
      <c r="K147" s="457"/>
      <c r="O147" s="455"/>
      <c r="P147" s="456"/>
      <c r="Q147" s="457"/>
      <c r="U147" s="455"/>
      <c r="V147" s="456"/>
      <c r="W147" s="457"/>
      <c r="X147" s="458"/>
      <c r="Y147" s="459"/>
      <c r="Z147" s="460"/>
    </row>
    <row r="148" spans="1:26" s="144" customFormat="1" x14ac:dyDescent="0.25">
      <c r="A148" s="161" t="s">
        <v>293</v>
      </c>
      <c r="B148" s="146">
        <v>5160</v>
      </c>
      <c r="C148" s="205">
        <v>3</v>
      </c>
      <c r="D148" s="203">
        <v>11</v>
      </c>
      <c r="E148" s="202">
        <v>14</v>
      </c>
      <c r="F148" s="203"/>
      <c r="G148" s="203">
        <v>1</v>
      </c>
      <c r="H148" s="146">
        <v>1</v>
      </c>
      <c r="I148" s="205"/>
      <c r="J148" s="203">
        <v>1</v>
      </c>
      <c r="K148" s="202">
        <v>1</v>
      </c>
      <c r="L148" s="203">
        <v>1</v>
      </c>
      <c r="M148" s="203">
        <v>6</v>
      </c>
      <c r="N148" s="146">
        <v>7</v>
      </c>
      <c r="O148" s="205"/>
      <c r="P148" s="203"/>
      <c r="Q148" s="202"/>
      <c r="R148" s="203">
        <v>4</v>
      </c>
      <c r="S148" s="203">
        <v>10</v>
      </c>
      <c r="T148" s="146">
        <v>14</v>
      </c>
      <c r="U148" s="205"/>
      <c r="V148" s="203">
        <v>2</v>
      </c>
      <c r="W148" s="202">
        <v>2</v>
      </c>
      <c r="X148" s="181">
        <f t="shared" ref="X148:Z149" si="99">U148+R148+O148+L148+I148+F148+C148</f>
        <v>8</v>
      </c>
      <c r="Y148" s="143">
        <f t="shared" si="99"/>
        <v>31</v>
      </c>
      <c r="Z148" s="204">
        <f t="shared" si="99"/>
        <v>39</v>
      </c>
    </row>
    <row r="149" spans="1:26" s="144" customFormat="1" ht="15.75" thickBot="1" x14ac:dyDescent="0.3">
      <c r="A149" s="174" t="s">
        <v>294</v>
      </c>
      <c r="B149" s="175">
        <v>5160</v>
      </c>
      <c r="C149" s="179">
        <v>14</v>
      </c>
      <c r="D149" s="177">
        <v>50</v>
      </c>
      <c r="E149" s="180">
        <v>64</v>
      </c>
      <c r="F149" s="177">
        <v>1</v>
      </c>
      <c r="G149" s="177"/>
      <c r="H149" s="175">
        <v>1</v>
      </c>
      <c r="I149" s="179"/>
      <c r="J149" s="177"/>
      <c r="K149" s="180"/>
      <c r="L149" s="177">
        <v>3</v>
      </c>
      <c r="M149" s="177">
        <v>6</v>
      </c>
      <c r="N149" s="175">
        <v>9</v>
      </c>
      <c r="O149" s="179"/>
      <c r="P149" s="177">
        <v>1</v>
      </c>
      <c r="Q149" s="180">
        <v>1</v>
      </c>
      <c r="R149" s="177">
        <v>3</v>
      </c>
      <c r="S149" s="177">
        <v>16</v>
      </c>
      <c r="T149" s="175">
        <v>19</v>
      </c>
      <c r="U149" s="179">
        <v>1</v>
      </c>
      <c r="V149" s="177">
        <v>6</v>
      </c>
      <c r="W149" s="180">
        <v>7</v>
      </c>
      <c r="X149" s="181">
        <f t="shared" si="99"/>
        <v>22</v>
      </c>
      <c r="Y149" s="143">
        <f t="shared" si="99"/>
        <v>79</v>
      </c>
      <c r="Z149" s="204">
        <f t="shared" si="99"/>
        <v>101</v>
      </c>
    </row>
    <row r="150" spans="1:26" s="207" customFormat="1" thickBot="1" x14ac:dyDescent="0.25">
      <c r="A150" s="206" t="s">
        <v>295</v>
      </c>
      <c r="B150" s="184"/>
      <c r="C150" s="187">
        <f>SUM(C148:C149)</f>
        <v>17</v>
      </c>
      <c r="D150" s="184">
        <f>SUM(D148:D149)</f>
        <v>61</v>
      </c>
      <c r="E150" s="184">
        <f>SUM(E148:E149)</f>
        <v>78</v>
      </c>
      <c r="F150" s="187">
        <f t="shared" ref="F150:W150" si="100">SUM(F148:F149)</f>
        <v>1</v>
      </c>
      <c r="G150" s="184">
        <f t="shared" si="100"/>
        <v>1</v>
      </c>
      <c r="H150" s="184">
        <f t="shared" si="100"/>
        <v>2</v>
      </c>
      <c r="I150" s="187">
        <f t="shared" si="100"/>
        <v>0</v>
      </c>
      <c r="J150" s="184">
        <f t="shared" si="100"/>
        <v>1</v>
      </c>
      <c r="K150" s="184">
        <f t="shared" si="100"/>
        <v>1</v>
      </c>
      <c r="L150" s="187">
        <f t="shared" si="100"/>
        <v>4</v>
      </c>
      <c r="M150" s="184">
        <f t="shared" si="100"/>
        <v>12</v>
      </c>
      <c r="N150" s="184">
        <f t="shared" si="100"/>
        <v>16</v>
      </c>
      <c r="O150" s="187">
        <f t="shared" si="100"/>
        <v>0</v>
      </c>
      <c r="P150" s="184">
        <f t="shared" si="100"/>
        <v>1</v>
      </c>
      <c r="Q150" s="184">
        <f t="shared" si="100"/>
        <v>1</v>
      </c>
      <c r="R150" s="187">
        <f t="shared" si="100"/>
        <v>7</v>
      </c>
      <c r="S150" s="184">
        <f t="shared" si="100"/>
        <v>26</v>
      </c>
      <c r="T150" s="184">
        <f t="shared" si="100"/>
        <v>33</v>
      </c>
      <c r="U150" s="187">
        <f t="shared" si="100"/>
        <v>1</v>
      </c>
      <c r="V150" s="184">
        <f t="shared" si="100"/>
        <v>8</v>
      </c>
      <c r="W150" s="184">
        <f t="shared" si="100"/>
        <v>9</v>
      </c>
      <c r="X150" s="185">
        <f>SUM(X148:X149)</f>
        <v>30</v>
      </c>
      <c r="Y150" s="189">
        <f>SUM(Y148:Y149)</f>
        <v>110</v>
      </c>
      <c r="Z150" s="186">
        <f>X150+Y150</f>
        <v>140</v>
      </c>
    </row>
    <row r="151" spans="1:26" s="201" customFormat="1" ht="15.75" thickBot="1" x14ac:dyDescent="0.3">
      <c r="B151" s="383"/>
      <c r="C151" s="350"/>
      <c r="D151" s="348"/>
      <c r="E151" s="351"/>
      <c r="I151" s="350"/>
      <c r="J151" s="348"/>
      <c r="K151" s="351"/>
      <c r="O151" s="350"/>
      <c r="P151" s="348"/>
      <c r="Q151" s="351"/>
      <c r="U151" s="350"/>
      <c r="V151" s="348"/>
      <c r="W151" s="348"/>
      <c r="X151" s="352"/>
      <c r="Y151" s="353"/>
      <c r="Z151" s="354"/>
    </row>
    <row r="152" spans="1:26" s="144" customFormat="1" ht="15.75" thickBot="1" x14ac:dyDescent="0.3">
      <c r="A152" s="183" t="s">
        <v>291</v>
      </c>
      <c r="B152" s="184">
        <v>5560</v>
      </c>
      <c r="C152" s="187">
        <v>5</v>
      </c>
      <c r="D152" s="184">
        <v>30</v>
      </c>
      <c r="E152" s="188">
        <v>35</v>
      </c>
      <c r="F152" s="184"/>
      <c r="G152" s="184"/>
      <c r="H152" s="184"/>
      <c r="I152" s="187"/>
      <c r="J152" s="184">
        <v>1</v>
      </c>
      <c r="K152" s="188">
        <v>1</v>
      </c>
      <c r="L152" s="184">
        <v>2</v>
      </c>
      <c r="M152" s="184">
        <v>2</v>
      </c>
      <c r="N152" s="184">
        <v>4</v>
      </c>
      <c r="O152" s="187"/>
      <c r="P152" s="184"/>
      <c r="Q152" s="188"/>
      <c r="R152" s="184">
        <v>1</v>
      </c>
      <c r="S152" s="184">
        <v>2</v>
      </c>
      <c r="T152" s="184">
        <v>3</v>
      </c>
      <c r="U152" s="187"/>
      <c r="V152" s="184">
        <v>4</v>
      </c>
      <c r="W152" s="184">
        <v>4</v>
      </c>
      <c r="X152" s="185">
        <f>U152+R152+O152+L152+I152+F152+C152</f>
        <v>8</v>
      </c>
      <c r="Y152" s="189">
        <f>V152+S152+P152+M152+J152+G152+D152</f>
        <v>39</v>
      </c>
      <c r="Z152" s="186">
        <f>W152+T152+Q152+N152+K152+H152+E152</f>
        <v>47</v>
      </c>
    </row>
    <row r="153" spans="1:26" s="201" customFormat="1" ht="15.75" thickBot="1" x14ac:dyDescent="0.3">
      <c r="B153" s="383"/>
      <c r="C153" s="350"/>
      <c r="D153" s="348"/>
      <c r="E153" s="351"/>
      <c r="I153" s="350"/>
      <c r="J153" s="348"/>
      <c r="K153" s="351"/>
      <c r="O153" s="350"/>
      <c r="P153" s="348"/>
      <c r="Q153" s="351"/>
      <c r="U153" s="350"/>
      <c r="V153" s="348"/>
      <c r="W153" s="348"/>
      <c r="X153" s="352"/>
      <c r="Y153" s="353"/>
      <c r="Z153" s="354"/>
    </row>
    <row r="154" spans="1:26" s="144" customFormat="1" ht="15.75" thickBot="1" x14ac:dyDescent="0.3">
      <c r="A154" s="183" t="s">
        <v>218</v>
      </c>
      <c r="B154" s="184"/>
      <c r="C154" s="187"/>
      <c r="D154" s="184">
        <v>1</v>
      </c>
      <c r="E154" s="188">
        <v>1</v>
      </c>
      <c r="F154" s="184"/>
      <c r="G154" s="184"/>
      <c r="H154" s="184"/>
      <c r="I154" s="187"/>
      <c r="J154" s="184"/>
      <c r="K154" s="188"/>
      <c r="L154" s="184"/>
      <c r="M154" s="184"/>
      <c r="N154" s="184"/>
      <c r="O154" s="187"/>
      <c r="P154" s="184"/>
      <c r="Q154" s="188"/>
      <c r="R154" s="184"/>
      <c r="S154" s="184">
        <v>1</v>
      </c>
      <c r="T154" s="184">
        <v>1</v>
      </c>
      <c r="U154" s="187"/>
      <c r="V154" s="184"/>
      <c r="W154" s="184"/>
      <c r="X154" s="185">
        <f>U154+R154+O154+L154+I154+F154+C154</f>
        <v>0</v>
      </c>
      <c r="Y154" s="189">
        <f>V154+S154+P154+M154+J154+G154+D154</f>
        <v>2</v>
      </c>
      <c r="Z154" s="186">
        <f>W154+T154+Q154+N154+K154+H154+E154</f>
        <v>2</v>
      </c>
    </row>
    <row r="155" spans="1:26" s="201" customFormat="1" ht="15.75" thickBot="1" x14ac:dyDescent="0.3">
      <c r="A155" s="450"/>
      <c r="B155" s="395"/>
      <c r="C155" s="451"/>
      <c r="D155" s="395"/>
      <c r="E155" s="394"/>
      <c r="F155" s="395"/>
      <c r="G155" s="395"/>
      <c r="H155" s="395"/>
      <c r="I155" s="451"/>
      <c r="J155" s="395"/>
      <c r="K155" s="394"/>
      <c r="L155" s="395"/>
      <c r="M155" s="395"/>
      <c r="N155" s="395"/>
      <c r="O155" s="451"/>
      <c r="P155" s="395"/>
      <c r="Q155" s="394"/>
      <c r="R155" s="395"/>
      <c r="S155" s="395"/>
      <c r="T155" s="395"/>
      <c r="U155" s="451"/>
      <c r="V155" s="395"/>
      <c r="W155" s="395"/>
      <c r="X155" s="452"/>
      <c r="Y155" s="405"/>
      <c r="Z155" s="399"/>
    </row>
    <row r="156" spans="1:26" s="144" customFormat="1" ht="15.75" thickBot="1" x14ac:dyDescent="0.3">
      <c r="A156" s="183" t="s">
        <v>296</v>
      </c>
      <c r="B156" s="184"/>
      <c r="C156" s="184">
        <f>C152+C150+C146+C141+C137+C154</f>
        <v>32</v>
      </c>
      <c r="D156" s="184">
        <f t="shared" ref="D156:Z156" si="101">D152+D150+D146+D141+D137+D154</f>
        <v>208</v>
      </c>
      <c r="E156" s="184">
        <f t="shared" si="101"/>
        <v>240</v>
      </c>
      <c r="F156" s="187">
        <f t="shared" si="101"/>
        <v>2</v>
      </c>
      <c r="G156" s="184">
        <f t="shared" si="101"/>
        <v>5</v>
      </c>
      <c r="H156" s="188">
        <f t="shared" si="101"/>
        <v>7</v>
      </c>
      <c r="I156" s="184">
        <f t="shared" si="101"/>
        <v>0</v>
      </c>
      <c r="J156" s="184">
        <f t="shared" si="101"/>
        <v>2</v>
      </c>
      <c r="K156" s="184">
        <f t="shared" si="101"/>
        <v>2</v>
      </c>
      <c r="L156" s="187">
        <f t="shared" si="101"/>
        <v>18</v>
      </c>
      <c r="M156" s="184">
        <f t="shared" si="101"/>
        <v>28</v>
      </c>
      <c r="N156" s="188">
        <f t="shared" si="101"/>
        <v>46</v>
      </c>
      <c r="O156" s="184">
        <f t="shared" si="101"/>
        <v>0</v>
      </c>
      <c r="P156" s="184">
        <f t="shared" si="101"/>
        <v>4</v>
      </c>
      <c r="Q156" s="184">
        <f t="shared" si="101"/>
        <v>4</v>
      </c>
      <c r="R156" s="187">
        <f t="shared" si="101"/>
        <v>41</v>
      </c>
      <c r="S156" s="184">
        <f t="shared" si="101"/>
        <v>76</v>
      </c>
      <c r="T156" s="188">
        <f t="shared" si="101"/>
        <v>117</v>
      </c>
      <c r="U156" s="184">
        <f t="shared" si="101"/>
        <v>2</v>
      </c>
      <c r="V156" s="184">
        <f t="shared" si="101"/>
        <v>30</v>
      </c>
      <c r="W156" s="184">
        <f t="shared" si="101"/>
        <v>32</v>
      </c>
      <c r="X156" s="185">
        <f t="shared" si="101"/>
        <v>95</v>
      </c>
      <c r="Y156" s="189">
        <f t="shared" si="101"/>
        <v>353</v>
      </c>
      <c r="Z156" s="186">
        <f t="shared" si="101"/>
        <v>448</v>
      </c>
    </row>
    <row r="157" spans="1:26" s="201" customFormat="1" ht="15.75" thickBot="1" x14ac:dyDescent="0.3">
      <c r="A157" s="392"/>
      <c r="B157" s="388"/>
      <c r="C157" s="384"/>
      <c r="D157" s="385"/>
      <c r="E157" s="391"/>
      <c r="F157" s="385"/>
      <c r="G157" s="385"/>
      <c r="H157" s="385"/>
      <c r="I157" s="384"/>
      <c r="J157" s="385"/>
      <c r="K157" s="391"/>
      <c r="L157" s="385"/>
      <c r="M157" s="385"/>
      <c r="N157" s="385"/>
      <c r="O157" s="384"/>
      <c r="P157" s="385"/>
      <c r="Q157" s="391"/>
      <c r="R157" s="385"/>
      <c r="S157" s="385"/>
      <c r="T157" s="385"/>
      <c r="U157" s="384"/>
      <c r="V157" s="385"/>
      <c r="W157" s="385"/>
      <c r="X157" s="352"/>
      <c r="Y157" s="353"/>
      <c r="Z157" s="354"/>
    </row>
    <row r="158" spans="1:26" s="144" customFormat="1" ht="15.75" thickBot="1" x14ac:dyDescent="0.3">
      <c r="A158" s="338" t="s">
        <v>297</v>
      </c>
      <c r="B158" s="355"/>
      <c r="C158" s="358"/>
      <c r="D158" s="357"/>
      <c r="E158" s="359"/>
      <c r="F158" s="357"/>
      <c r="G158" s="357"/>
      <c r="H158" s="357"/>
      <c r="I158" s="358"/>
      <c r="J158" s="357"/>
      <c r="K158" s="359"/>
      <c r="L158" s="357"/>
      <c r="M158" s="357"/>
      <c r="N158" s="357"/>
      <c r="O158" s="358"/>
      <c r="P158" s="357"/>
      <c r="Q158" s="359"/>
      <c r="R158" s="357"/>
      <c r="S158" s="357"/>
      <c r="T158" s="357"/>
      <c r="U158" s="358"/>
      <c r="V158" s="357"/>
      <c r="W158" s="357"/>
      <c r="X158" s="356"/>
      <c r="Y158" s="251"/>
      <c r="Z158" s="252"/>
    </row>
    <row r="159" spans="1:26" s="144" customFormat="1" x14ac:dyDescent="0.25">
      <c r="A159" s="190" t="s">
        <v>298</v>
      </c>
      <c r="B159" s="146">
        <v>6240</v>
      </c>
      <c r="C159" s="205">
        <v>16</v>
      </c>
      <c r="D159" s="203">
        <v>9</v>
      </c>
      <c r="E159" s="202">
        <v>25</v>
      </c>
      <c r="F159" s="203"/>
      <c r="G159" s="203"/>
      <c r="H159" s="146"/>
      <c r="I159" s="205"/>
      <c r="J159" s="203"/>
      <c r="K159" s="202"/>
      <c r="L159" s="203"/>
      <c r="M159" s="203">
        <v>1</v>
      </c>
      <c r="N159" s="146">
        <v>1</v>
      </c>
      <c r="O159" s="205"/>
      <c r="P159" s="203"/>
      <c r="Q159" s="202"/>
      <c r="R159" s="203">
        <v>16</v>
      </c>
      <c r="S159" s="203">
        <v>23</v>
      </c>
      <c r="T159" s="146">
        <v>39</v>
      </c>
      <c r="U159" s="205">
        <v>2</v>
      </c>
      <c r="V159" s="203">
        <v>1</v>
      </c>
      <c r="W159" s="146">
        <v>3</v>
      </c>
      <c r="X159" s="264">
        <f t="shared" ref="X159:Z160" si="102">U159+R159+O159+L159+I159+F159+C159</f>
        <v>34</v>
      </c>
      <c r="Y159" s="142">
        <f t="shared" si="102"/>
        <v>34</v>
      </c>
      <c r="Z159" s="204">
        <f t="shared" si="102"/>
        <v>68</v>
      </c>
    </row>
    <row r="160" spans="1:26" s="144" customFormat="1" ht="15.75" thickBot="1" x14ac:dyDescent="0.3">
      <c r="A160" s="389" t="s">
        <v>299</v>
      </c>
      <c r="B160" s="175">
        <v>6240</v>
      </c>
      <c r="C160" s="179">
        <v>0</v>
      </c>
      <c r="D160" s="177">
        <v>0</v>
      </c>
      <c r="E160" s="180">
        <f>C160+D160</f>
        <v>0</v>
      </c>
      <c r="F160" s="177">
        <v>0</v>
      </c>
      <c r="G160" s="177">
        <v>0</v>
      </c>
      <c r="H160" s="175">
        <f>F160+G160</f>
        <v>0</v>
      </c>
      <c r="I160" s="179">
        <v>0</v>
      </c>
      <c r="J160" s="177">
        <v>0</v>
      </c>
      <c r="K160" s="180">
        <f>I160+J160</f>
        <v>0</v>
      </c>
      <c r="L160" s="177">
        <v>0</v>
      </c>
      <c r="M160" s="177">
        <v>0</v>
      </c>
      <c r="N160" s="175">
        <f>L160+M160</f>
        <v>0</v>
      </c>
      <c r="O160" s="179">
        <v>0</v>
      </c>
      <c r="P160" s="177">
        <v>0</v>
      </c>
      <c r="Q160" s="180">
        <f>O160+P160</f>
        <v>0</v>
      </c>
      <c r="R160" s="177">
        <v>0</v>
      </c>
      <c r="S160" s="177">
        <v>0</v>
      </c>
      <c r="T160" s="175">
        <f>R160+S160</f>
        <v>0</v>
      </c>
      <c r="U160" s="179">
        <v>0</v>
      </c>
      <c r="V160" s="177">
        <v>0</v>
      </c>
      <c r="W160" s="175">
        <f>U160+V160</f>
        <v>0</v>
      </c>
      <c r="X160" s="328">
        <f t="shared" si="102"/>
        <v>0</v>
      </c>
      <c r="Y160" s="142">
        <f t="shared" si="102"/>
        <v>0</v>
      </c>
      <c r="Z160" s="178">
        <f t="shared" si="102"/>
        <v>0</v>
      </c>
    </row>
    <row r="161" spans="1:26" s="144" customFormat="1" ht="15.75" thickBot="1" x14ac:dyDescent="0.3">
      <c r="A161" s="183" t="s">
        <v>301</v>
      </c>
      <c r="B161" s="184"/>
      <c r="C161" s="187">
        <f>SUM(C159:C160)</f>
        <v>16</v>
      </c>
      <c r="D161" s="184">
        <f>SUM(D159:D160)</f>
        <v>9</v>
      </c>
      <c r="E161" s="188">
        <f t="shared" ref="E161:R161" si="103">SUM(E159:E160)</f>
        <v>25</v>
      </c>
      <c r="F161" s="184">
        <f t="shared" si="103"/>
        <v>0</v>
      </c>
      <c r="G161" s="184">
        <f t="shared" si="103"/>
        <v>0</v>
      </c>
      <c r="H161" s="184">
        <f t="shared" si="103"/>
        <v>0</v>
      </c>
      <c r="I161" s="184">
        <f t="shared" si="103"/>
        <v>0</v>
      </c>
      <c r="J161" s="184">
        <f t="shared" si="103"/>
        <v>0</v>
      </c>
      <c r="K161" s="188">
        <f t="shared" si="103"/>
        <v>0</v>
      </c>
      <c r="L161" s="184">
        <f t="shared" si="103"/>
        <v>0</v>
      </c>
      <c r="M161" s="184">
        <f t="shared" si="103"/>
        <v>1</v>
      </c>
      <c r="N161" s="184">
        <f t="shared" si="103"/>
        <v>1</v>
      </c>
      <c r="O161" s="184">
        <f t="shared" si="103"/>
        <v>0</v>
      </c>
      <c r="P161" s="184">
        <f t="shared" si="103"/>
        <v>0</v>
      </c>
      <c r="Q161" s="188">
        <f t="shared" si="103"/>
        <v>0</v>
      </c>
      <c r="R161" s="184">
        <f t="shared" si="103"/>
        <v>16</v>
      </c>
      <c r="S161" s="184">
        <f>SUM(S159:S160)</f>
        <v>23</v>
      </c>
      <c r="T161" s="184">
        <f t="shared" ref="T161:Z161" si="104">SUM(T159:T160)</f>
        <v>39</v>
      </c>
      <c r="U161" s="187">
        <f t="shared" si="104"/>
        <v>2</v>
      </c>
      <c r="V161" s="184">
        <f t="shared" si="104"/>
        <v>1</v>
      </c>
      <c r="W161" s="184">
        <f t="shared" si="104"/>
        <v>3</v>
      </c>
      <c r="X161" s="185">
        <f t="shared" si="104"/>
        <v>34</v>
      </c>
      <c r="Y161" s="189">
        <f t="shared" si="104"/>
        <v>34</v>
      </c>
      <c r="Z161" s="186">
        <f t="shared" si="104"/>
        <v>68</v>
      </c>
    </row>
    <row r="162" spans="1:26" s="201" customFormat="1" ht="15.75" thickBot="1" x14ac:dyDescent="0.3">
      <c r="A162" s="392"/>
      <c r="B162" s="388"/>
      <c r="C162" s="393"/>
      <c r="D162" s="388"/>
      <c r="E162" s="386"/>
      <c r="F162" s="388"/>
      <c r="G162" s="388"/>
      <c r="H162" s="400"/>
      <c r="I162" s="388"/>
      <c r="J162" s="388"/>
      <c r="K162" s="386"/>
      <c r="L162" s="388"/>
      <c r="M162" s="388"/>
      <c r="N162" s="400"/>
      <c r="O162" s="388"/>
      <c r="P162" s="388"/>
      <c r="Q162" s="386"/>
      <c r="R162" s="388"/>
      <c r="S162" s="388"/>
      <c r="T162" s="388"/>
      <c r="U162" s="393"/>
      <c r="V162" s="388"/>
      <c r="W162" s="388"/>
      <c r="X162" s="396"/>
      <c r="Y162" s="397"/>
      <c r="Z162" s="398"/>
    </row>
    <row r="163" spans="1:26" s="207" customFormat="1" thickBot="1" x14ac:dyDescent="0.25">
      <c r="A163" s="238" t="s">
        <v>302</v>
      </c>
      <c r="B163" s="184">
        <v>6045</v>
      </c>
      <c r="C163" s="187">
        <v>5</v>
      </c>
      <c r="D163" s="184">
        <v>9</v>
      </c>
      <c r="E163" s="188">
        <v>14</v>
      </c>
      <c r="F163" s="184"/>
      <c r="G163" s="184"/>
      <c r="H163" s="307"/>
      <c r="I163" s="184"/>
      <c r="J163" s="184"/>
      <c r="K163" s="307"/>
      <c r="L163" s="184">
        <v>1</v>
      </c>
      <c r="M163" s="184"/>
      <c r="N163" s="307">
        <v>1</v>
      </c>
      <c r="O163" s="184"/>
      <c r="P163" s="184"/>
      <c r="Q163" s="307"/>
      <c r="R163" s="184"/>
      <c r="S163" s="184"/>
      <c r="T163" s="303"/>
      <c r="U163" s="187"/>
      <c r="V163" s="184">
        <v>1</v>
      </c>
      <c r="W163" s="303">
        <v>1</v>
      </c>
      <c r="X163" s="185">
        <f>U163+R163+O163+L163+I163+F163+C163</f>
        <v>6</v>
      </c>
      <c r="Y163" s="189">
        <f>V163+S163+P163+M163+J163+G163+D163</f>
        <v>10</v>
      </c>
      <c r="Z163" s="186">
        <f>W163+T163+Q163+N163+K163+H163+E163</f>
        <v>16</v>
      </c>
    </row>
    <row r="164" spans="1:26" s="201" customFormat="1" x14ac:dyDescent="0.25">
      <c r="A164" s="392"/>
      <c r="B164" s="388"/>
      <c r="C164" s="393"/>
      <c r="D164" s="388"/>
      <c r="E164" s="386"/>
      <c r="F164" s="388"/>
      <c r="G164" s="388"/>
      <c r="H164" s="386"/>
      <c r="I164" s="388"/>
      <c r="J164" s="388"/>
      <c r="K164" s="386"/>
      <c r="L164" s="388"/>
      <c r="M164" s="388"/>
      <c r="N164" s="386"/>
      <c r="O164" s="388"/>
      <c r="P164" s="388"/>
      <c r="Q164" s="386"/>
      <c r="R164" s="388"/>
      <c r="S164" s="388"/>
      <c r="T164" s="388"/>
      <c r="U164" s="393"/>
      <c r="V164" s="388"/>
      <c r="W164" s="388"/>
      <c r="X164" s="396"/>
      <c r="Y164" s="397"/>
      <c r="Z164" s="398"/>
    </row>
    <row r="165" spans="1:26" s="302" customFormat="1" x14ac:dyDescent="0.25">
      <c r="A165" s="144" t="s">
        <v>303</v>
      </c>
      <c r="B165" s="145">
        <v>6220</v>
      </c>
      <c r="C165" s="314">
        <v>87</v>
      </c>
      <c r="D165" s="312">
        <v>23</v>
      </c>
      <c r="E165" s="315">
        <v>110</v>
      </c>
      <c r="F165" s="312">
        <v>5</v>
      </c>
      <c r="G165" s="312">
        <v>1</v>
      </c>
      <c r="H165" s="287">
        <v>6</v>
      </c>
      <c r="I165" s="314"/>
      <c r="J165" s="312"/>
      <c r="K165" s="315"/>
      <c r="L165" s="312">
        <v>4</v>
      </c>
      <c r="M165" s="312">
        <v>1</v>
      </c>
      <c r="N165" s="315">
        <v>5</v>
      </c>
      <c r="O165" s="312">
        <v>2</v>
      </c>
      <c r="P165" s="312"/>
      <c r="Q165" s="315">
        <v>2</v>
      </c>
      <c r="R165" s="312"/>
      <c r="S165" s="312"/>
      <c r="T165" s="287"/>
      <c r="U165" s="314">
        <v>5</v>
      </c>
      <c r="V165" s="312"/>
      <c r="W165" s="287">
        <v>5</v>
      </c>
      <c r="X165" s="181">
        <f>U165+R165+O165+L165+I165+F165+C165</f>
        <v>103</v>
      </c>
      <c r="Y165" s="143">
        <f t="shared" ref="X165:Z171" si="105">V165+S165+P165+M165+J165+G165+D165</f>
        <v>25</v>
      </c>
      <c r="Z165" s="204">
        <f t="shared" si="105"/>
        <v>128</v>
      </c>
    </row>
    <row r="166" spans="1:26" s="302" customFormat="1" x14ac:dyDescent="0.25">
      <c r="A166" s="144" t="s">
        <v>304</v>
      </c>
      <c r="B166" s="145">
        <v>6220</v>
      </c>
      <c r="C166" s="314">
        <v>10</v>
      </c>
      <c r="D166" s="312">
        <v>4</v>
      </c>
      <c r="E166" s="315">
        <v>14</v>
      </c>
      <c r="F166" s="312"/>
      <c r="G166" s="312"/>
      <c r="H166" s="287"/>
      <c r="I166" s="314"/>
      <c r="J166" s="312"/>
      <c r="K166" s="315"/>
      <c r="L166" s="312">
        <v>1</v>
      </c>
      <c r="M166" s="312"/>
      <c r="N166" s="287">
        <v>1</v>
      </c>
      <c r="O166" s="314"/>
      <c r="P166" s="312"/>
      <c r="Q166" s="315"/>
      <c r="R166" s="312"/>
      <c r="S166" s="312"/>
      <c r="T166" s="287"/>
      <c r="U166" s="314"/>
      <c r="V166" s="312"/>
      <c r="W166" s="287"/>
      <c r="X166" s="181">
        <f t="shared" si="105"/>
        <v>11</v>
      </c>
      <c r="Y166" s="143">
        <f t="shared" si="105"/>
        <v>4</v>
      </c>
      <c r="Z166" s="204">
        <f t="shared" si="105"/>
        <v>15</v>
      </c>
    </row>
    <row r="167" spans="1:26" s="144" customFormat="1" x14ac:dyDescent="0.25">
      <c r="A167" s="144" t="s">
        <v>306</v>
      </c>
      <c r="B167" s="145">
        <v>6220</v>
      </c>
      <c r="C167" s="205"/>
      <c r="D167" s="203"/>
      <c r="E167" s="315"/>
      <c r="F167" s="224"/>
      <c r="G167" s="224"/>
      <c r="H167" s="287"/>
      <c r="I167" s="205"/>
      <c r="J167" s="203"/>
      <c r="K167" s="315"/>
      <c r="L167" s="224">
        <v>1</v>
      </c>
      <c r="M167" s="224"/>
      <c r="N167" s="287">
        <v>1</v>
      </c>
      <c r="O167" s="205"/>
      <c r="P167" s="203"/>
      <c r="Q167" s="315"/>
      <c r="R167" s="224">
        <v>9</v>
      </c>
      <c r="S167" s="224">
        <v>2</v>
      </c>
      <c r="T167" s="287">
        <v>11</v>
      </c>
      <c r="U167" s="205"/>
      <c r="V167" s="203">
        <v>1</v>
      </c>
      <c r="W167" s="287">
        <v>1</v>
      </c>
      <c r="X167" s="181">
        <f t="shared" si="105"/>
        <v>10</v>
      </c>
      <c r="Y167" s="143">
        <f t="shared" si="105"/>
        <v>3</v>
      </c>
      <c r="Z167" s="204">
        <f t="shared" si="105"/>
        <v>13</v>
      </c>
    </row>
    <row r="168" spans="1:26" s="144" customFormat="1" x14ac:dyDescent="0.25">
      <c r="A168" s="144" t="s">
        <v>307</v>
      </c>
      <c r="B168" s="145">
        <v>6230</v>
      </c>
      <c r="C168" s="205">
        <v>13</v>
      </c>
      <c r="D168" s="203">
        <v>3</v>
      </c>
      <c r="E168" s="315">
        <v>16</v>
      </c>
      <c r="F168" s="224"/>
      <c r="G168" s="224">
        <v>1</v>
      </c>
      <c r="H168" s="287">
        <v>1</v>
      </c>
      <c r="I168" s="205"/>
      <c r="J168" s="203"/>
      <c r="K168" s="315"/>
      <c r="L168" s="224"/>
      <c r="M168" s="224">
        <v>2</v>
      </c>
      <c r="N168" s="287">
        <v>2</v>
      </c>
      <c r="O168" s="205"/>
      <c r="P168" s="203"/>
      <c r="Q168" s="315"/>
      <c r="R168" s="224">
        <v>1</v>
      </c>
      <c r="S168" s="224"/>
      <c r="T168" s="287">
        <v>1</v>
      </c>
      <c r="U168" s="205">
        <v>2</v>
      </c>
      <c r="V168" s="203"/>
      <c r="W168" s="287">
        <v>2</v>
      </c>
      <c r="X168" s="181">
        <f t="shared" si="105"/>
        <v>16</v>
      </c>
      <c r="Y168" s="143">
        <f t="shared" si="105"/>
        <v>6</v>
      </c>
      <c r="Z168" s="204">
        <f t="shared" si="105"/>
        <v>22</v>
      </c>
    </row>
    <row r="169" spans="1:26" s="144" customFormat="1" x14ac:dyDescent="0.25">
      <c r="A169" s="144" t="s">
        <v>308</v>
      </c>
      <c r="B169" s="145">
        <v>6231</v>
      </c>
      <c r="C169" s="205">
        <v>1</v>
      </c>
      <c r="D169" s="203"/>
      <c r="E169" s="315">
        <v>1</v>
      </c>
      <c r="F169" s="224"/>
      <c r="G169" s="224"/>
      <c r="H169" s="287"/>
      <c r="I169" s="205"/>
      <c r="J169" s="203"/>
      <c r="K169" s="315"/>
      <c r="L169" s="224"/>
      <c r="M169" s="224"/>
      <c r="N169" s="287"/>
      <c r="O169" s="205"/>
      <c r="P169" s="203"/>
      <c r="Q169" s="315"/>
      <c r="R169" s="224"/>
      <c r="S169" s="224"/>
      <c r="T169" s="287"/>
      <c r="U169" s="205"/>
      <c r="V169" s="203"/>
      <c r="W169" s="287"/>
      <c r="X169" s="181">
        <f>U169+R169+O169+L169+I169+F169+C169</f>
        <v>1</v>
      </c>
      <c r="Y169" s="143">
        <f t="shared" si="105"/>
        <v>0</v>
      </c>
      <c r="Z169" s="204">
        <f t="shared" si="105"/>
        <v>1</v>
      </c>
    </row>
    <row r="170" spans="1:26" s="144" customFormat="1" x14ac:dyDescent="0.25">
      <c r="A170" s="144" t="s">
        <v>309</v>
      </c>
      <c r="B170" s="145">
        <v>6232</v>
      </c>
      <c r="C170" s="205">
        <v>0</v>
      </c>
      <c r="D170" s="203">
        <v>0</v>
      </c>
      <c r="E170" s="315">
        <f t="shared" ref="E170" si="106">C170+D170</f>
        <v>0</v>
      </c>
      <c r="F170" s="224">
        <v>0</v>
      </c>
      <c r="G170" s="224">
        <v>0</v>
      </c>
      <c r="H170" s="315">
        <f t="shared" ref="H170" si="107">F170+G170</f>
        <v>0</v>
      </c>
      <c r="I170" s="205">
        <v>0</v>
      </c>
      <c r="J170" s="203">
        <v>0</v>
      </c>
      <c r="K170" s="315">
        <f t="shared" ref="K170" si="108">I170+J170</f>
        <v>0</v>
      </c>
      <c r="L170" s="224">
        <v>0</v>
      </c>
      <c r="M170" s="224">
        <v>0</v>
      </c>
      <c r="N170" s="315">
        <f t="shared" ref="N170" si="109">L170+M170</f>
        <v>0</v>
      </c>
      <c r="O170" s="205">
        <v>0</v>
      </c>
      <c r="P170" s="203">
        <v>0</v>
      </c>
      <c r="Q170" s="315">
        <f t="shared" ref="Q170" si="110">O170+P170</f>
        <v>0</v>
      </c>
      <c r="R170" s="224">
        <v>0</v>
      </c>
      <c r="S170" s="224">
        <v>0</v>
      </c>
      <c r="T170" s="315">
        <f t="shared" ref="T170" si="111">R170+S170</f>
        <v>0</v>
      </c>
      <c r="U170" s="205">
        <v>0</v>
      </c>
      <c r="V170" s="203">
        <v>0</v>
      </c>
      <c r="W170" s="315">
        <f t="shared" ref="W170" si="112">U170+V170</f>
        <v>0</v>
      </c>
      <c r="X170" s="181">
        <f>U170+R170+O170+L170+I170+F170+C170</f>
        <v>0</v>
      </c>
      <c r="Y170" s="143">
        <f>V170+S170+P170+M170+J170+G170+D170</f>
        <v>0</v>
      </c>
      <c r="Z170" s="204">
        <f>W170+T170+Q170+N170+K170+H170+E170</f>
        <v>0</v>
      </c>
    </row>
    <row r="171" spans="1:26" s="144" customFormat="1" ht="15.75" thickBot="1" x14ac:dyDescent="0.3">
      <c r="A171" s="144" t="s">
        <v>311</v>
      </c>
      <c r="B171" s="145">
        <v>6248</v>
      </c>
      <c r="C171" s="205">
        <v>3</v>
      </c>
      <c r="D171" s="203"/>
      <c r="E171" s="315">
        <v>3</v>
      </c>
      <c r="F171" s="224"/>
      <c r="G171" s="224"/>
      <c r="H171" s="287"/>
      <c r="I171" s="205"/>
      <c r="J171" s="203"/>
      <c r="K171" s="315"/>
      <c r="L171" s="224"/>
      <c r="M171" s="224"/>
      <c r="N171" s="287"/>
      <c r="O171" s="205"/>
      <c r="P171" s="203"/>
      <c r="Q171" s="315"/>
      <c r="R171" s="224"/>
      <c r="S171" s="224"/>
      <c r="T171" s="287"/>
      <c r="U171" s="205">
        <v>2</v>
      </c>
      <c r="V171" s="203"/>
      <c r="W171" s="287">
        <v>2</v>
      </c>
      <c r="X171" s="181">
        <f>U171+R171+O171+L171+I171+F171+C171</f>
        <v>5</v>
      </c>
      <c r="Y171" s="143">
        <f t="shared" si="105"/>
        <v>0</v>
      </c>
      <c r="Z171" s="204">
        <f t="shared" si="105"/>
        <v>5</v>
      </c>
    </row>
    <row r="172" spans="1:26" s="144" customFormat="1" ht="15.75" thickBot="1" x14ac:dyDescent="0.3">
      <c r="A172" s="183" t="s">
        <v>312</v>
      </c>
      <c r="B172" s="184"/>
      <c r="C172" s="187">
        <f t="shared" ref="C172:Z172" si="113">SUM(C165:C171)</f>
        <v>114</v>
      </c>
      <c r="D172" s="184">
        <f t="shared" si="113"/>
        <v>30</v>
      </c>
      <c r="E172" s="188">
        <f t="shared" si="113"/>
        <v>144</v>
      </c>
      <c r="F172" s="184">
        <f t="shared" si="113"/>
        <v>5</v>
      </c>
      <c r="G172" s="184">
        <f t="shared" si="113"/>
        <v>2</v>
      </c>
      <c r="H172" s="184">
        <f t="shared" si="113"/>
        <v>7</v>
      </c>
      <c r="I172" s="187">
        <f t="shared" si="113"/>
        <v>0</v>
      </c>
      <c r="J172" s="184">
        <f t="shared" si="113"/>
        <v>0</v>
      </c>
      <c r="K172" s="188">
        <f t="shared" si="113"/>
        <v>0</v>
      </c>
      <c r="L172" s="184">
        <f t="shared" si="113"/>
        <v>6</v>
      </c>
      <c r="M172" s="184">
        <f t="shared" si="113"/>
        <v>3</v>
      </c>
      <c r="N172" s="184">
        <f t="shared" si="113"/>
        <v>9</v>
      </c>
      <c r="O172" s="187">
        <f t="shared" si="113"/>
        <v>2</v>
      </c>
      <c r="P172" s="184">
        <f t="shared" si="113"/>
        <v>0</v>
      </c>
      <c r="Q172" s="188">
        <f t="shared" si="113"/>
        <v>2</v>
      </c>
      <c r="R172" s="184">
        <f t="shared" si="113"/>
        <v>10</v>
      </c>
      <c r="S172" s="184">
        <f t="shared" si="113"/>
        <v>2</v>
      </c>
      <c r="T172" s="184">
        <f t="shared" si="113"/>
        <v>12</v>
      </c>
      <c r="U172" s="187">
        <f t="shared" si="113"/>
        <v>9</v>
      </c>
      <c r="V172" s="184">
        <f t="shared" si="113"/>
        <v>1</v>
      </c>
      <c r="W172" s="188">
        <f t="shared" si="113"/>
        <v>10</v>
      </c>
      <c r="X172" s="189">
        <f t="shared" si="113"/>
        <v>146</v>
      </c>
      <c r="Y172" s="189">
        <f t="shared" si="113"/>
        <v>38</v>
      </c>
      <c r="Z172" s="186">
        <f t="shared" si="113"/>
        <v>184</v>
      </c>
    </row>
    <row r="173" spans="1:26" s="201" customFormat="1" ht="15.75" thickBot="1" x14ac:dyDescent="0.3">
      <c r="A173" s="392"/>
      <c r="B173" s="388"/>
      <c r="C173" s="350"/>
      <c r="D173" s="348"/>
      <c r="E173" s="351"/>
      <c r="F173" s="348"/>
      <c r="G173" s="348"/>
      <c r="H173" s="348"/>
      <c r="I173" s="350"/>
      <c r="J173" s="348"/>
      <c r="K173" s="351"/>
      <c r="L173" s="348"/>
      <c r="M173" s="348"/>
      <c r="N173" s="348"/>
      <c r="O173" s="350"/>
      <c r="P173" s="348"/>
      <c r="Q173" s="351"/>
      <c r="R173" s="348"/>
      <c r="S173" s="348"/>
      <c r="T173" s="348"/>
      <c r="U173" s="350"/>
      <c r="V173" s="348"/>
      <c r="W173" s="348"/>
      <c r="X173" s="352"/>
      <c r="Y173" s="353"/>
      <c r="Z173" s="354"/>
    </row>
    <row r="174" spans="1:26" s="144" customFormat="1" ht="15.75" thickBot="1" x14ac:dyDescent="0.3">
      <c r="A174" s="183" t="s">
        <v>313</v>
      </c>
      <c r="B174" s="184"/>
      <c r="C174" s="187">
        <f t="shared" ref="C174:Z174" si="114">C172+C161+C163</f>
        <v>135</v>
      </c>
      <c r="D174" s="184">
        <f t="shared" si="114"/>
        <v>48</v>
      </c>
      <c r="E174" s="188">
        <f t="shared" si="114"/>
        <v>183</v>
      </c>
      <c r="F174" s="187">
        <f t="shared" si="114"/>
        <v>5</v>
      </c>
      <c r="G174" s="184">
        <f t="shared" si="114"/>
        <v>2</v>
      </c>
      <c r="H174" s="188">
        <f t="shared" si="114"/>
        <v>7</v>
      </c>
      <c r="I174" s="187">
        <f t="shared" si="114"/>
        <v>0</v>
      </c>
      <c r="J174" s="184">
        <f t="shared" si="114"/>
        <v>0</v>
      </c>
      <c r="K174" s="188">
        <f t="shared" si="114"/>
        <v>0</v>
      </c>
      <c r="L174" s="187">
        <f t="shared" si="114"/>
        <v>7</v>
      </c>
      <c r="M174" s="184">
        <f t="shared" si="114"/>
        <v>4</v>
      </c>
      <c r="N174" s="188">
        <f t="shared" si="114"/>
        <v>11</v>
      </c>
      <c r="O174" s="187">
        <f t="shared" si="114"/>
        <v>2</v>
      </c>
      <c r="P174" s="184">
        <f t="shared" si="114"/>
        <v>0</v>
      </c>
      <c r="Q174" s="188">
        <f t="shared" si="114"/>
        <v>2</v>
      </c>
      <c r="R174" s="187">
        <f t="shared" si="114"/>
        <v>26</v>
      </c>
      <c r="S174" s="184">
        <f t="shared" si="114"/>
        <v>25</v>
      </c>
      <c r="T174" s="188">
        <f t="shared" si="114"/>
        <v>51</v>
      </c>
      <c r="U174" s="187">
        <f t="shared" si="114"/>
        <v>11</v>
      </c>
      <c r="V174" s="184">
        <f t="shared" si="114"/>
        <v>3</v>
      </c>
      <c r="W174" s="188">
        <f t="shared" si="114"/>
        <v>14</v>
      </c>
      <c r="X174" s="185">
        <f t="shared" si="114"/>
        <v>186</v>
      </c>
      <c r="Y174" s="189">
        <f t="shared" si="114"/>
        <v>82</v>
      </c>
      <c r="Z174" s="186">
        <f t="shared" si="114"/>
        <v>268</v>
      </c>
    </row>
    <row r="175" spans="1:26" s="201" customFormat="1" ht="15.75" thickBot="1" x14ac:dyDescent="0.3">
      <c r="A175" s="392"/>
      <c r="B175" s="388"/>
      <c r="C175" s="384"/>
      <c r="D175" s="385"/>
      <c r="E175" s="391"/>
      <c r="F175" s="385"/>
      <c r="G175" s="385"/>
      <c r="H175" s="385"/>
      <c r="I175" s="384"/>
      <c r="J175" s="385"/>
      <c r="K175" s="391"/>
      <c r="L175" s="385"/>
      <c r="M175" s="385"/>
      <c r="N175" s="385"/>
      <c r="O175" s="384"/>
      <c r="P175" s="385"/>
      <c r="Q175" s="391"/>
      <c r="R175" s="385"/>
      <c r="S175" s="385"/>
      <c r="T175" s="385"/>
      <c r="U175" s="384"/>
      <c r="V175" s="385"/>
      <c r="W175" s="385"/>
      <c r="X175" s="352"/>
      <c r="Y175" s="353"/>
      <c r="Z175" s="354"/>
    </row>
    <row r="176" spans="1:26" s="144" customFormat="1" ht="15.75" thickBot="1" x14ac:dyDescent="0.3">
      <c r="A176" s="338" t="s">
        <v>314</v>
      </c>
      <c r="B176" s="355"/>
      <c r="C176" s="436"/>
      <c r="D176" s="437"/>
      <c r="E176" s="438"/>
      <c r="F176" s="437"/>
      <c r="G176" s="437"/>
      <c r="H176" s="437"/>
      <c r="I176" s="436"/>
      <c r="J176" s="437"/>
      <c r="K176" s="438"/>
      <c r="L176" s="437"/>
      <c r="M176" s="437"/>
      <c r="N176" s="437"/>
      <c r="O176" s="436"/>
      <c r="P176" s="437"/>
      <c r="Q176" s="438"/>
      <c r="R176" s="437"/>
      <c r="S176" s="437"/>
      <c r="T176" s="437"/>
      <c r="U176" s="436"/>
      <c r="V176" s="437"/>
      <c r="W176" s="437"/>
      <c r="X176" s="356"/>
      <c r="Y176" s="251"/>
      <c r="Z176" s="252"/>
    </row>
    <row r="177" spans="1:26" s="323" customFormat="1" x14ac:dyDescent="0.25">
      <c r="A177" s="461" t="s">
        <v>315</v>
      </c>
      <c r="B177" s="341">
        <v>7400</v>
      </c>
      <c r="C177" s="345">
        <v>47</v>
      </c>
      <c r="D177" s="343"/>
      <c r="E177" s="462">
        <v>47</v>
      </c>
      <c r="F177" s="343">
        <v>11</v>
      </c>
      <c r="G177" s="343"/>
      <c r="H177" s="145">
        <v>11</v>
      </c>
      <c r="I177" s="345">
        <v>3</v>
      </c>
      <c r="J177" s="343"/>
      <c r="K177" s="346">
        <v>3</v>
      </c>
      <c r="L177" s="343">
        <v>1</v>
      </c>
      <c r="M177" s="343"/>
      <c r="N177" s="145">
        <v>1</v>
      </c>
      <c r="O177" s="345">
        <v>2</v>
      </c>
      <c r="P177" s="343"/>
      <c r="Q177" s="346">
        <v>2</v>
      </c>
      <c r="R177" s="343"/>
      <c r="S177" s="343"/>
      <c r="T177" s="145"/>
      <c r="U177" s="345">
        <v>3</v>
      </c>
      <c r="V177" s="343"/>
      <c r="W177" s="145">
        <v>3</v>
      </c>
      <c r="X177" s="181">
        <f>U177+R177+O177+L177+I177+F177+C177</f>
        <v>67</v>
      </c>
      <c r="Y177" s="143">
        <f>V177+S177+P177+M177+J177+G177+D177</f>
        <v>0</v>
      </c>
      <c r="Z177" s="204">
        <f>W177+T177+Q177+N177+K177+H177+E177</f>
        <v>67</v>
      </c>
    </row>
    <row r="178" spans="1:26" s="144" customFormat="1" x14ac:dyDescent="0.25">
      <c r="A178" s="144" t="s">
        <v>316</v>
      </c>
      <c r="B178" s="145">
        <v>7220</v>
      </c>
      <c r="C178" s="205">
        <v>46</v>
      </c>
      <c r="D178" s="203">
        <v>10</v>
      </c>
      <c r="E178" s="202">
        <v>56</v>
      </c>
      <c r="F178" s="224"/>
      <c r="G178" s="224"/>
      <c r="H178" s="145"/>
      <c r="I178" s="205"/>
      <c r="J178" s="203"/>
      <c r="K178" s="202"/>
      <c r="L178" s="224"/>
      <c r="M178" s="224"/>
      <c r="N178" s="145"/>
      <c r="O178" s="205">
        <v>3</v>
      </c>
      <c r="P178" s="203">
        <v>1</v>
      </c>
      <c r="Q178" s="202">
        <v>4</v>
      </c>
      <c r="R178" s="224">
        <v>1</v>
      </c>
      <c r="S178" s="224">
        <v>1</v>
      </c>
      <c r="T178" s="145">
        <v>2</v>
      </c>
      <c r="U178" s="205">
        <v>1</v>
      </c>
      <c r="V178" s="203">
        <v>1</v>
      </c>
      <c r="W178" s="146">
        <v>2</v>
      </c>
      <c r="X178" s="181">
        <f t="shared" ref="X178:Z186" si="115">U178+R178+O178+L178+I178+F178+C178</f>
        <v>51</v>
      </c>
      <c r="Y178" s="143">
        <f t="shared" si="115"/>
        <v>13</v>
      </c>
      <c r="Z178" s="204">
        <f t="shared" si="115"/>
        <v>64</v>
      </c>
    </row>
    <row r="179" spans="1:26" s="144" customFormat="1" x14ac:dyDescent="0.25">
      <c r="A179" s="144" t="s">
        <v>317</v>
      </c>
      <c r="B179" s="145">
        <v>7220</v>
      </c>
      <c r="C179" s="205">
        <v>3</v>
      </c>
      <c r="D179" s="203"/>
      <c r="E179" s="202">
        <v>3</v>
      </c>
      <c r="F179" s="224"/>
      <c r="G179" s="224"/>
      <c r="H179" s="145"/>
      <c r="I179" s="205"/>
      <c r="J179" s="203"/>
      <c r="K179" s="202"/>
      <c r="L179" s="224"/>
      <c r="M179" s="224"/>
      <c r="N179" s="145"/>
      <c r="O179" s="205">
        <v>1</v>
      </c>
      <c r="P179" s="203"/>
      <c r="Q179" s="202">
        <v>1</v>
      </c>
      <c r="R179" s="224"/>
      <c r="S179" s="224"/>
      <c r="T179" s="145"/>
      <c r="U179" s="205"/>
      <c r="V179" s="203"/>
      <c r="W179" s="146"/>
      <c r="X179" s="181">
        <f t="shared" si="115"/>
        <v>4</v>
      </c>
      <c r="Y179" s="143">
        <f t="shared" si="115"/>
        <v>0</v>
      </c>
      <c r="Z179" s="204">
        <f t="shared" si="115"/>
        <v>4</v>
      </c>
    </row>
    <row r="180" spans="1:26" s="144" customFormat="1" x14ac:dyDescent="0.25">
      <c r="A180" s="144" t="s">
        <v>318</v>
      </c>
      <c r="B180" s="145">
        <v>7260</v>
      </c>
      <c r="C180" s="205">
        <v>0</v>
      </c>
      <c r="D180" s="203">
        <v>0</v>
      </c>
      <c r="E180" s="202">
        <f t="shared" ref="E180:E185" si="116">C180+D180</f>
        <v>0</v>
      </c>
      <c r="F180" s="224">
        <v>0</v>
      </c>
      <c r="G180" s="224">
        <v>0</v>
      </c>
      <c r="H180" s="145">
        <f t="shared" ref="H180:H185" si="117">F180+G180</f>
        <v>0</v>
      </c>
      <c r="I180" s="205">
        <v>0</v>
      </c>
      <c r="J180" s="203">
        <v>0</v>
      </c>
      <c r="K180" s="202">
        <f t="shared" ref="K180:K185" si="118">I180+J180</f>
        <v>0</v>
      </c>
      <c r="L180" s="224">
        <v>0</v>
      </c>
      <c r="M180" s="224">
        <v>0</v>
      </c>
      <c r="N180" s="145">
        <f t="shared" ref="N180:N185" si="119">L180+M180</f>
        <v>0</v>
      </c>
      <c r="O180" s="205">
        <v>0</v>
      </c>
      <c r="P180" s="203">
        <v>0</v>
      </c>
      <c r="Q180" s="202">
        <f t="shared" ref="Q180:Q185" si="120">O180+P180</f>
        <v>0</v>
      </c>
      <c r="R180" s="224">
        <v>0</v>
      </c>
      <c r="S180" s="224">
        <v>0</v>
      </c>
      <c r="T180" s="145">
        <f t="shared" ref="T180:T185" si="121">R180+S180</f>
        <v>0</v>
      </c>
      <c r="U180" s="205">
        <v>0</v>
      </c>
      <c r="V180" s="203">
        <v>0</v>
      </c>
      <c r="W180" s="146">
        <f t="shared" ref="W180:W185" si="122">U180+V180</f>
        <v>0</v>
      </c>
      <c r="X180" s="181">
        <f t="shared" si="115"/>
        <v>0</v>
      </c>
      <c r="Y180" s="143">
        <f t="shared" si="115"/>
        <v>0</v>
      </c>
      <c r="Z180" s="204">
        <f t="shared" si="115"/>
        <v>0</v>
      </c>
    </row>
    <row r="181" spans="1:26" s="144" customFormat="1" x14ac:dyDescent="0.25">
      <c r="A181" s="144" t="s">
        <v>319</v>
      </c>
      <c r="B181" s="145">
        <v>7265</v>
      </c>
      <c r="C181" s="205">
        <v>3</v>
      </c>
      <c r="D181" s="203">
        <v>0</v>
      </c>
      <c r="E181" s="202">
        <v>3</v>
      </c>
      <c r="F181" s="224">
        <v>2</v>
      </c>
      <c r="G181" s="224">
        <v>0</v>
      </c>
      <c r="H181" s="145">
        <v>2</v>
      </c>
      <c r="I181" s="205">
        <v>0</v>
      </c>
      <c r="J181" s="203">
        <v>0</v>
      </c>
      <c r="K181" s="202">
        <v>0</v>
      </c>
      <c r="L181" s="224">
        <v>0</v>
      </c>
      <c r="M181" s="224">
        <v>0</v>
      </c>
      <c r="N181" s="145">
        <v>0</v>
      </c>
      <c r="O181" s="205">
        <v>1</v>
      </c>
      <c r="P181" s="203">
        <v>0</v>
      </c>
      <c r="Q181" s="202">
        <v>1</v>
      </c>
      <c r="R181" s="224">
        <v>0</v>
      </c>
      <c r="S181" s="224">
        <v>0</v>
      </c>
      <c r="T181" s="145">
        <v>0</v>
      </c>
      <c r="U181" s="205">
        <v>1</v>
      </c>
      <c r="V181" s="203">
        <v>0</v>
      </c>
      <c r="W181" s="146">
        <v>1</v>
      </c>
      <c r="X181" s="181">
        <f>U181+R181+O181+L181+I181+F181+C181</f>
        <v>7</v>
      </c>
      <c r="Y181" s="143">
        <f t="shared" si="115"/>
        <v>0</v>
      </c>
      <c r="Z181" s="204">
        <f>W181+T181+Q181+N181+K181+H181+E181</f>
        <v>7</v>
      </c>
    </row>
    <row r="182" spans="1:26" s="144" customFormat="1" x14ac:dyDescent="0.25">
      <c r="A182" s="144" t="s">
        <v>320</v>
      </c>
      <c r="B182" s="145">
        <v>7270</v>
      </c>
      <c r="C182" s="205">
        <v>15</v>
      </c>
      <c r="D182" s="203">
        <v>1</v>
      </c>
      <c r="E182" s="202">
        <v>16</v>
      </c>
      <c r="F182" s="224">
        <v>2</v>
      </c>
      <c r="G182" s="224"/>
      <c r="H182" s="145">
        <v>2</v>
      </c>
      <c r="I182" s="205"/>
      <c r="J182" s="203"/>
      <c r="K182" s="202"/>
      <c r="L182" s="224"/>
      <c r="M182" s="224"/>
      <c r="N182" s="145"/>
      <c r="O182" s="205">
        <v>1</v>
      </c>
      <c r="P182" s="203">
        <v>1</v>
      </c>
      <c r="Q182" s="202">
        <v>2</v>
      </c>
      <c r="R182" s="224"/>
      <c r="S182" s="224"/>
      <c r="T182" s="145"/>
      <c r="U182" s="205">
        <v>1</v>
      </c>
      <c r="V182" s="203"/>
      <c r="W182" s="146">
        <v>1</v>
      </c>
      <c r="X182" s="181">
        <f t="shared" si="115"/>
        <v>19</v>
      </c>
      <c r="Y182" s="143">
        <f t="shared" si="115"/>
        <v>2</v>
      </c>
      <c r="Z182" s="204">
        <f t="shared" si="115"/>
        <v>21</v>
      </c>
    </row>
    <row r="183" spans="1:26" s="144" customFormat="1" x14ac:dyDescent="0.25">
      <c r="A183" s="144" t="s">
        <v>321</v>
      </c>
      <c r="B183" s="145">
        <v>7270</v>
      </c>
      <c r="C183" s="205">
        <v>1</v>
      </c>
      <c r="D183" s="203"/>
      <c r="E183" s="202">
        <v>1</v>
      </c>
      <c r="F183" s="224"/>
      <c r="G183" s="224"/>
      <c r="H183" s="145"/>
      <c r="I183" s="205"/>
      <c r="J183" s="203"/>
      <c r="K183" s="202"/>
      <c r="L183" s="224"/>
      <c r="M183" s="224"/>
      <c r="N183" s="145"/>
      <c r="O183" s="205"/>
      <c r="P183" s="203"/>
      <c r="Q183" s="202"/>
      <c r="R183" s="224"/>
      <c r="S183" s="224"/>
      <c r="T183" s="145"/>
      <c r="U183" s="205"/>
      <c r="V183" s="203"/>
      <c r="W183" s="146"/>
      <c r="X183" s="181">
        <f t="shared" si="115"/>
        <v>1</v>
      </c>
      <c r="Y183" s="143">
        <f t="shared" si="115"/>
        <v>0</v>
      </c>
      <c r="Z183" s="204">
        <f t="shared" si="115"/>
        <v>1</v>
      </c>
    </row>
    <row r="184" spans="1:26" s="144" customFormat="1" x14ac:dyDescent="0.25">
      <c r="A184" s="144" t="s">
        <v>322</v>
      </c>
      <c r="B184" s="145">
        <v>7280</v>
      </c>
      <c r="C184" s="205">
        <v>25</v>
      </c>
      <c r="D184" s="203">
        <v>2</v>
      </c>
      <c r="E184" s="202">
        <v>27</v>
      </c>
      <c r="F184" s="224">
        <v>3</v>
      </c>
      <c r="G184" s="224"/>
      <c r="H184" s="145">
        <v>3</v>
      </c>
      <c r="I184" s="205"/>
      <c r="J184" s="203"/>
      <c r="K184" s="202"/>
      <c r="L184" s="224">
        <v>3</v>
      </c>
      <c r="M184" s="224"/>
      <c r="N184" s="145">
        <v>3</v>
      </c>
      <c r="O184" s="205">
        <v>1</v>
      </c>
      <c r="P184" s="203"/>
      <c r="Q184" s="202">
        <v>1</v>
      </c>
      <c r="R184" s="224"/>
      <c r="S184" s="224"/>
      <c r="T184" s="145"/>
      <c r="U184" s="205">
        <v>1</v>
      </c>
      <c r="V184" s="203"/>
      <c r="W184" s="146">
        <v>1</v>
      </c>
      <c r="X184" s="181">
        <f t="shared" si="115"/>
        <v>33</v>
      </c>
      <c r="Y184" s="143">
        <f t="shared" si="115"/>
        <v>2</v>
      </c>
      <c r="Z184" s="204">
        <f t="shared" si="115"/>
        <v>35</v>
      </c>
    </row>
    <row r="185" spans="1:26" s="144" customFormat="1" x14ac:dyDescent="0.25">
      <c r="A185" s="144" t="s">
        <v>323</v>
      </c>
      <c r="B185" s="145">
        <v>7280</v>
      </c>
      <c r="C185" s="205">
        <v>0</v>
      </c>
      <c r="D185" s="203">
        <v>0</v>
      </c>
      <c r="E185" s="202">
        <f t="shared" si="116"/>
        <v>0</v>
      </c>
      <c r="F185" s="224">
        <v>0</v>
      </c>
      <c r="G185" s="224">
        <v>0</v>
      </c>
      <c r="H185" s="145">
        <f t="shared" si="117"/>
        <v>0</v>
      </c>
      <c r="I185" s="205">
        <v>0</v>
      </c>
      <c r="J185" s="203">
        <v>0</v>
      </c>
      <c r="K185" s="202">
        <f t="shared" si="118"/>
        <v>0</v>
      </c>
      <c r="L185" s="224">
        <v>0</v>
      </c>
      <c r="M185" s="224">
        <v>0</v>
      </c>
      <c r="N185" s="145">
        <f t="shared" si="119"/>
        <v>0</v>
      </c>
      <c r="O185" s="205">
        <v>0</v>
      </c>
      <c r="P185" s="203">
        <v>0</v>
      </c>
      <c r="Q185" s="202">
        <f t="shared" si="120"/>
        <v>0</v>
      </c>
      <c r="R185" s="224">
        <v>0</v>
      </c>
      <c r="S185" s="224">
        <v>0</v>
      </c>
      <c r="T185" s="145">
        <f t="shared" si="121"/>
        <v>0</v>
      </c>
      <c r="U185" s="205">
        <v>0</v>
      </c>
      <c r="V185" s="203">
        <v>0</v>
      </c>
      <c r="W185" s="146">
        <f t="shared" si="122"/>
        <v>0</v>
      </c>
      <c r="X185" s="181">
        <f t="shared" si="115"/>
        <v>0</v>
      </c>
      <c r="Y185" s="143">
        <f t="shared" si="115"/>
        <v>0</v>
      </c>
      <c r="Z185" s="204">
        <f t="shared" si="115"/>
        <v>0</v>
      </c>
    </row>
    <row r="186" spans="1:26" s="144" customFormat="1" x14ac:dyDescent="0.25">
      <c r="A186" s="144" t="s">
        <v>324</v>
      </c>
      <c r="B186" s="145">
        <v>7285</v>
      </c>
      <c r="C186" s="205">
        <v>19</v>
      </c>
      <c r="D186" s="203">
        <v>1</v>
      </c>
      <c r="E186" s="202">
        <v>20</v>
      </c>
      <c r="F186" s="224">
        <v>2</v>
      </c>
      <c r="G186" s="224"/>
      <c r="H186" s="145">
        <v>2</v>
      </c>
      <c r="I186" s="205"/>
      <c r="J186" s="203"/>
      <c r="K186" s="202"/>
      <c r="L186" s="205"/>
      <c r="M186" s="224"/>
      <c r="N186" s="145"/>
      <c r="O186" s="205"/>
      <c r="P186" s="203"/>
      <c r="Q186" s="202"/>
      <c r="R186" s="205"/>
      <c r="S186" s="224"/>
      <c r="T186" s="145"/>
      <c r="U186" s="205">
        <v>1</v>
      </c>
      <c r="V186" s="203"/>
      <c r="W186" s="146">
        <v>1</v>
      </c>
      <c r="X186" s="181">
        <f t="shared" si="115"/>
        <v>22</v>
      </c>
      <c r="Y186" s="143">
        <f t="shared" si="115"/>
        <v>1</v>
      </c>
      <c r="Z186" s="204">
        <f t="shared" si="115"/>
        <v>23</v>
      </c>
    </row>
    <row r="187" spans="1:26" s="144" customFormat="1" ht="15.75" thickBot="1" x14ac:dyDescent="0.3">
      <c r="A187" s="144" t="s">
        <v>325</v>
      </c>
      <c r="B187" s="145">
        <v>7285</v>
      </c>
      <c r="C187" s="205">
        <v>7</v>
      </c>
      <c r="D187" s="203"/>
      <c r="E187" s="202">
        <v>7</v>
      </c>
      <c r="F187" s="224">
        <v>1</v>
      </c>
      <c r="G187" s="224"/>
      <c r="H187" s="202">
        <v>1</v>
      </c>
      <c r="I187" s="205"/>
      <c r="J187" s="203"/>
      <c r="K187" s="202"/>
      <c r="L187" s="179"/>
      <c r="M187" s="224"/>
      <c r="N187" s="202"/>
      <c r="O187" s="205"/>
      <c r="P187" s="203"/>
      <c r="Q187" s="202"/>
      <c r="R187" s="179"/>
      <c r="S187" s="224"/>
      <c r="T187" s="202"/>
      <c r="U187" s="205">
        <v>1</v>
      </c>
      <c r="V187" s="203"/>
      <c r="W187" s="202">
        <v>1</v>
      </c>
      <c r="X187" s="181">
        <f>U187+R187+O187+L187+I187+F187+C187</f>
        <v>9</v>
      </c>
      <c r="Y187" s="143">
        <f>V187+S187+P187+M187+J187+G187+D187</f>
        <v>0</v>
      </c>
      <c r="Z187" s="204">
        <f>W187+T187+Q187+N187+K187+H187+E187</f>
        <v>9</v>
      </c>
    </row>
    <row r="188" spans="1:26" s="144" customFormat="1" ht="15.75" thickBot="1" x14ac:dyDescent="0.3">
      <c r="A188" s="183" t="s">
        <v>326</v>
      </c>
      <c r="B188" s="184"/>
      <c r="C188" s="187">
        <f>SUM(C177:C187)</f>
        <v>166</v>
      </c>
      <c r="D188" s="184">
        <f>SUM(D177:D187)</f>
        <v>14</v>
      </c>
      <c r="E188" s="184">
        <f>SUM(E177:E187)</f>
        <v>180</v>
      </c>
      <c r="F188" s="187">
        <f t="shared" ref="F188:W188" si="123">SUM(F177:F187)</f>
        <v>21</v>
      </c>
      <c r="G188" s="184">
        <f t="shared" si="123"/>
        <v>0</v>
      </c>
      <c r="H188" s="188">
        <f t="shared" si="123"/>
        <v>21</v>
      </c>
      <c r="I188" s="187">
        <f t="shared" si="123"/>
        <v>3</v>
      </c>
      <c r="J188" s="184">
        <f t="shared" si="123"/>
        <v>0</v>
      </c>
      <c r="K188" s="188">
        <f t="shared" si="123"/>
        <v>3</v>
      </c>
      <c r="L188" s="187">
        <f t="shared" si="123"/>
        <v>4</v>
      </c>
      <c r="M188" s="184">
        <f t="shared" si="123"/>
        <v>0</v>
      </c>
      <c r="N188" s="188">
        <f t="shared" si="123"/>
        <v>4</v>
      </c>
      <c r="O188" s="187">
        <f t="shared" si="123"/>
        <v>9</v>
      </c>
      <c r="P188" s="184">
        <f t="shared" si="123"/>
        <v>2</v>
      </c>
      <c r="Q188" s="188">
        <f t="shared" si="123"/>
        <v>11</v>
      </c>
      <c r="R188" s="187">
        <f t="shared" si="123"/>
        <v>1</v>
      </c>
      <c r="S188" s="184">
        <f t="shared" si="123"/>
        <v>1</v>
      </c>
      <c r="T188" s="188">
        <f t="shared" si="123"/>
        <v>2</v>
      </c>
      <c r="U188" s="187">
        <f t="shared" si="123"/>
        <v>9</v>
      </c>
      <c r="V188" s="184">
        <f t="shared" si="123"/>
        <v>1</v>
      </c>
      <c r="W188" s="188">
        <f t="shared" si="123"/>
        <v>10</v>
      </c>
      <c r="X188" s="185">
        <f>SUM(X177:X187)</f>
        <v>213</v>
      </c>
      <c r="Y188" s="189">
        <f>SUM(Y177:Y187)</f>
        <v>18</v>
      </c>
      <c r="Z188" s="186">
        <f>SUM(Z177:Z187)</f>
        <v>231</v>
      </c>
    </row>
    <row r="189" spans="1:26" ht="15.75" thickBot="1" x14ac:dyDescent="0.3">
      <c r="A189" s="392"/>
      <c r="B189" s="388"/>
      <c r="C189" s="463"/>
      <c r="D189" s="464"/>
      <c r="E189" s="465"/>
      <c r="F189" s="464"/>
      <c r="G189" s="464"/>
      <c r="H189" s="464"/>
      <c r="I189" s="463"/>
      <c r="J189" s="464"/>
      <c r="K189" s="465"/>
      <c r="L189" s="464"/>
      <c r="M189" s="464"/>
      <c r="N189" s="464"/>
      <c r="O189" s="463"/>
      <c r="P189" s="464"/>
      <c r="Q189" s="465"/>
      <c r="R189" s="464"/>
      <c r="S189" s="464"/>
      <c r="T189" s="464"/>
      <c r="U189" s="463"/>
      <c r="V189" s="464"/>
      <c r="W189" s="464"/>
    </row>
    <row r="190" spans="1:26" s="144" customFormat="1" ht="15.75" thickBot="1" x14ac:dyDescent="0.3">
      <c r="A190" s="206" t="s">
        <v>327</v>
      </c>
      <c r="B190" s="184"/>
      <c r="C190" s="185">
        <f t="shared" ref="C190:Z190" si="124">C188+C174+C156+C127+C74+C53</f>
        <v>1905</v>
      </c>
      <c r="D190" s="189">
        <f t="shared" si="124"/>
        <v>846</v>
      </c>
      <c r="E190" s="186">
        <f>E188+E174+E156+E127+E74+E53</f>
        <v>2751</v>
      </c>
      <c r="F190" s="189">
        <f t="shared" si="124"/>
        <v>164</v>
      </c>
      <c r="G190" s="189">
        <f t="shared" si="124"/>
        <v>35</v>
      </c>
      <c r="H190" s="189">
        <f t="shared" si="124"/>
        <v>199</v>
      </c>
      <c r="I190" s="185">
        <f t="shared" si="124"/>
        <v>19</v>
      </c>
      <c r="J190" s="189">
        <f t="shared" si="124"/>
        <v>4</v>
      </c>
      <c r="K190" s="186">
        <f t="shared" si="124"/>
        <v>23</v>
      </c>
      <c r="L190" s="189">
        <f t="shared" si="124"/>
        <v>71</v>
      </c>
      <c r="M190" s="189">
        <f t="shared" si="124"/>
        <v>75</v>
      </c>
      <c r="N190" s="189">
        <f t="shared" si="124"/>
        <v>146</v>
      </c>
      <c r="O190" s="187">
        <f t="shared" si="124"/>
        <v>44</v>
      </c>
      <c r="P190" s="184">
        <f t="shared" si="124"/>
        <v>21</v>
      </c>
      <c r="Q190" s="188">
        <f t="shared" si="124"/>
        <v>65</v>
      </c>
      <c r="R190" s="184">
        <f t="shared" si="124"/>
        <v>119</v>
      </c>
      <c r="S190" s="184">
        <f t="shared" si="124"/>
        <v>149</v>
      </c>
      <c r="T190" s="184">
        <f t="shared" si="124"/>
        <v>268</v>
      </c>
      <c r="U190" s="187">
        <f t="shared" si="124"/>
        <v>116</v>
      </c>
      <c r="V190" s="184">
        <f t="shared" si="124"/>
        <v>84</v>
      </c>
      <c r="W190" s="188">
        <f t="shared" si="124"/>
        <v>200</v>
      </c>
      <c r="X190" s="189">
        <f t="shared" si="124"/>
        <v>2438</v>
      </c>
      <c r="Y190" s="189">
        <f t="shared" si="124"/>
        <v>1214</v>
      </c>
      <c r="Z190" s="186">
        <f t="shared" si="124"/>
        <v>3652</v>
      </c>
    </row>
  </sheetData>
  <mergeCells count="13">
    <mergeCell ref="X3:Z3"/>
    <mergeCell ref="A55:B55"/>
    <mergeCell ref="A129:E129"/>
    <mergeCell ref="A1:W1"/>
    <mergeCell ref="C2:U2"/>
    <mergeCell ref="B3:B4"/>
    <mergeCell ref="C3:E3"/>
    <mergeCell ref="F3:H3"/>
    <mergeCell ref="I3:K3"/>
    <mergeCell ref="L3:N3"/>
    <mergeCell ref="O3:Q3"/>
    <mergeCell ref="R3:T3"/>
    <mergeCell ref="U3:W3"/>
  </mergeCells>
  <pageMargins left="0.3" right="0.16" top="1" bottom="1" header="0.5" footer="0.5"/>
  <pageSetup scale="71" fitToHeight="5" orientation="landscape" r:id="rId1"/>
  <headerFooter alignWithMargins="0">
    <oddFooter>&amp;L&amp;"Arial,Regular"&amp;10OIRA &amp;D</oddFooter>
  </headerFooter>
  <rowBreaks count="3" manualBreakCount="3">
    <brk id="54" max="16383" man="1"/>
    <brk id="75" max="16383" man="1"/>
    <brk id="12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83"/>
  <sheetViews>
    <sheetView zoomScaleNormal="100" workbookViewId="0">
      <pane xSplit="2" ySplit="3" topLeftCell="C4" activePane="bottomRight" state="frozen"/>
      <selection activeCell="A192" sqref="A192"/>
      <selection pane="topRight" activeCell="A192" sqref="A192"/>
      <selection pane="bottomLeft" activeCell="A192" sqref="A192"/>
      <selection pane="bottomRight" sqref="A1:AC1"/>
    </sheetView>
  </sheetViews>
  <sheetFormatPr defaultColWidth="8.85546875" defaultRowHeight="12.75" x14ac:dyDescent="0.2"/>
  <cols>
    <col min="1" max="1" width="37.85546875" style="2" customWidth="1"/>
    <col min="2" max="2" width="6.85546875" style="2" customWidth="1"/>
    <col min="3" max="29" width="5.85546875" style="2" customWidth="1"/>
    <col min="30" max="16384" width="8.85546875" style="2"/>
  </cols>
  <sheetData>
    <row r="1" spans="1:29" ht="16.5" thickBot="1" x14ac:dyDescent="0.3">
      <c r="A1" s="563" t="s">
        <v>345</v>
      </c>
      <c r="B1" s="563"/>
      <c r="C1" s="563"/>
      <c r="D1" s="563"/>
      <c r="E1" s="563"/>
      <c r="F1" s="563"/>
      <c r="G1" s="563"/>
      <c r="H1" s="563"/>
      <c r="I1" s="563"/>
      <c r="J1" s="563"/>
      <c r="K1" s="563"/>
      <c r="L1" s="563"/>
      <c r="M1" s="563"/>
      <c r="N1" s="563"/>
      <c r="O1" s="563"/>
      <c r="P1" s="563"/>
      <c r="Q1" s="563"/>
      <c r="R1" s="563"/>
      <c r="S1" s="563"/>
      <c r="T1" s="563"/>
      <c r="U1" s="563"/>
      <c r="V1" s="563"/>
      <c r="W1" s="563"/>
      <c r="X1" s="563"/>
      <c r="Y1" s="563"/>
      <c r="Z1" s="563"/>
      <c r="AA1" s="563"/>
      <c r="AB1" s="563"/>
      <c r="AC1" s="563"/>
    </row>
    <row r="2" spans="1:29" ht="12" customHeight="1" x14ac:dyDescent="0.2">
      <c r="A2" s="564"/>
      <c r="B2" s="565"/>
      <c r="C2" s="568" t="s">
        <v>114</v>
      </c>
      <c r="D2" s="569"/>
      <c r="E2" s="570"/>
      <c r="F2" s="568" t="s">
        <v>115</v>
      </c>
      <c r="G2" s="569"/>
      <c r="H2" s="570"/>
      <c r="I2" s="568" t="s">
        <v>116</v>
      </c>
      <c r="J2" s="569"/>
      <c r="K2" s="570"/>
      <c r="L2" s="568" t="s">
        <v>117</v>
      </c>
      <c r="M2" s="569"/>
      <c r="N2" s="570"/>
      <c r="O2" s="568" t="s">
        <v>118</v>
      </c>
      <c r="P2" s="569"/>
      <c r="Q2" s="571"/>
      <c r="R2" s="572" t="s">
        <v>124</v>
      </c>
      <c r="S2" s="572"/>
      <c r="T2" s="573"/>
      <c r="U2" s="568" t="s">
        <v>119</v>
      </c>
      <c r="V2" s="569"/>
      <c r="W2" s="570"/>
      <c r="X2" s="568" t="s">
        <v>120</v>
      </c>
      <c r="Y2" s="569"/>
      <c r="Z2" s="570"/>
      <c r="AA2" s="568" t="s">
        <v>0</v>
      </c>
      <c r="AB2" s="569"/>
      <c r="AC2" s="571"/>
    </row>
    <row r="3" spans="1:29" ht="12" customHeight="1" x14ac:dyDescent="0.2">
      <c r="A3" s="566"/>
      <c r="B3" s="567"/>
      <c r="C3" s="62" t="s">
        <v>1</v>
      </c>
      <c r="D3" s="63" t="s">
        <v>2</v>
      </c>
      <c r="E3" s="64" t="s">
        <v>0</v>
      </c>
      <c r="F3" s="62" t="s">
        <v>1</v>
      </c>
      <c r="G3" s="63" t="s">
        <v>2</v>
      </c>
      <c r="H3" s="64" t="s">
        <v>0</v>
      </c>
      <c r="I3" s="62" t="s">
        <v>1</v>
      </c>
      <c r="J3" s="63" t="s">
        <v>2</v>
      </c>
      <c r="K3" s="64" t="s">
        <v>0</v>
      </c>
      <c r="L3" s="62" t="s">
        <v>1</v>
      </c>
      <c r="M3" s="63" t="s">
        <v>2</v>
      </c>
      <c r="N3" s="64" t="s">
        <v>0</v>
      </c>
      <c r="O3" s="62" t="s">
        <v>1</v>
      </c>
      <c r="P3" s="63" t="s">
        <v>2</v>
      </c>
      <c r="Q3" s="65" t="s">
        <v>0</v>
      </c>
      <c r="R3" s="62" t="s">
        <v>1</v>
      </c>
      <c r="S3" s="63" t="s">
        <v>2</v>
      </c>
      <c r="T3" s="65" t="s">
        <v>0</v>
      </c>
      <c r="U3" s="62" t="s">
        <v>1</v>
      </c>
      <c r="V3" s="63" t="s">
        <v>2</v>
      </c>
      <c r="W3" s="64" t="s">
        <v>0</v>
      </c>
      <c r="X3" s="62" t="s">
        <v>1</v>
      </c>
      <c r="Y3" s="63" t="s">
        <v>2</v>
      </c>
      <c r="Z3" s="64" t="s">
        <v>0</v>
      </c>
      <c r="AA3" s="62" t="s">
        <v>1</v>
      </c>
      <c r="AB3" s="63" t="s">
        <v>2</v>
      </c>
      <c r="AC3" s="65" t="s">
        <v>0</v>
      </c>
    </row>
    <row r="4" spans="1:29" ht="12.6" customHeight="1" x14ac:dyDescent="0.2">
      <c r="A4" s="528" t="s">
        <v>4</v>
      </c>
      <c r="B4" s="3" t="s">
        <v>2</v>
      </c>
      <c r="C4" s="12">
        <v>8</v>
      </c>
      <c r="D4" s="13">
        <v>9</v>
      </c>
      <c r="E4" s="14">
        <v>17</v>
      </c>
      <c r="F4" s="12">
        <v>0</v>
      </c>
      <c r="G4" s="13">
        <v>0</v>
      </c>
      <c r="H4" s="14">
        <v>0</v>
      </c>
      <c r="I4" s="12">
        <v>0</v>
      </c>
      <c r="J4" s="13">
        <v>0</v>
      </c>
      <c r="K4" s="14">
        <v>0</v>
      </c>
      <c r="L4" s="12">
        <v>0</v>
      </c>
      <c r="M4" s="13">
        <v>0</v>
      </c>
      <c r="N4" s="14">
        <v>0</v>
      </c>
      <c r="O4" s="12">
        <v>0</v>
      </c>
      <c r="P4" s="13">
        <v>0</v>
      </c>
      <c r="Q4" s="46">
        <v>0</v>
      </c>
      <c r="R4" s="12">
        <v>0</v>
      </c>
      <c r="S4" s="13">
        <v>0</v>
      </c>
      <c r="T4" s="46">
        <v>0</v>
      </c>
      <c r="U4" s="12">
        <v>0</v>
      </c>
      <c r="V4" s="13">
        <v>0</v>
      </c>
      <c r="W4" s="14">
        <v>0</v>
      </c>
      <c r="X4" s="12">
        <v>1</v>
      </c>
      <c r="Y4" s="13">
        <v>0</v>
      </c>
      <c r="Z4" s="14">
        <v>1</v>
      </c>
      <c r="AA4" s="12">
        <f>SUM(C4,F4,I4,L4,O4,R4,U4,X4)</f>
        <v>9</v>
      </c>
      <c r="AB4" s="13">
        <f>SUM(D4,G4,J4,M4,P4,S4,V4,Y4)</f>
        <v>9</v>
      </c>
      <c r="AC4" s="46">
        <f>SUM(AA4:AB4)</f>
        <v>18</v>
      </c>
    </row>
    <row r="5" spans="1:29" ht="12.6" customHeight="1" x14ac:dyDescent="0.2">
      <c r="A5" s="528" t="s">
        <v>5</v>
      </c>
      <c r="B5" s="3" t="s">
        <v>85</v>
      </c>
      <c r="C5" s="12">
        <v>5</v>
      </c>
      <c r="D5" s="13">
        <v>3</v>
      </c>
      <c r="E5" s="14">
        <v>8</v>
      </c>
      <c r="F5" s="12">
        <v>1</v>
      </c>
      <c r="G5" s="13">
        <v>0</v>
      </c>
      <c r="H5" s="14">
        <v>1</v>
      </c>
      <c r="I5" s="12">
        <v>0</v>
      </c>
      <c r="J5" s="13">
        <v>0</v>
      </c>
      <c r="K5" s="14">
        <v>0</v>
      </c>
      <c r="L5" s="12">
        <v>0</v>
      </c>
      <c r="M5" s="13">
        <v>0</v>
      </c>
      <c r="N5" s="14">
        <v>0</v>
      </c>
      <c r="O5" s="12">
        <v>0</v>
      </c>
      <c r="P5" s="13">
        <v>0</v>
      </c>
      <c r="Q5" s="46">
        <v>0</v>
      </c>
      <c r="R5" s="12">
        <v>0</v>
      </c>
      <c r="S5" s="13">
        <v>0</v>
      </c>
      <c r="T5" s="46">
        <v>0</v>
      </c>
      <c r="U5" s="12">
        <v>0</v>
      </c>
      <c r="V5" s="13">
        <v>0</v>
      </c>
      <c r="W5" s="14">
        <v>0</v>
      </c>
      <c r="X5" s="12">
        <v>0</v>
      </c>
      <c r="Y5" s="13">
        <v>0</v>
      </c>
      <c r="Z5" s="14">
        <v>0</v>
      </c>
      <c r="AA5" s="12">
        <f t="shared" ref="AA5:AB7" si="0">SUM(C5,F5,I5,L5,O5,R5,U5,X5)</f>
        <v>6</v>
      </c>
      <c r="AB5" s="13">
        <f t="shared" si="0"/>
        <v>3</v>
      </c>
      <c r="AC5" s="46">
        <f t="shared" ref="AC5:AC7" si="1">SUM(AA5:AB5)</f>
        <v>9</v>
      </c>
    </row>
    <row r="6" spans="1:29" ht="12.6" customHeight="1" x14ac:dyDescent="0.2">
      <c r="A6" s="528" t="s">
        <v>6</v>
      </c>
      <c r="B6" s="3" t="s">
        <v>86</v>
      </c>
      <c r="C6" s="12">
        <v>0</v>
      </c>
      <c r="D6" s="13">
        <v>0</v>
      </c>
      <c r="E6" s="14">
        <v>0</v>
      </c>
      <c r="F6" s="12">
        <v>0</v>
      </c>
      <c r="G6" s="13">
        <v>0</v>
      </c>
      <c r="H6" s="14">
        <v>0</v>
      </c>
      <c r="I6" s="12">
        <v>0</v>
      </c>
      <c r="J6" s="13">
        <v>0</v>
      </c>
      <c r="K6" s="14">
        <v>0</v>
      </c>
      <c r="L6" s="12">
        <v>0</v>
      </c>
      <c r="M6" s="13">
        <v>0</v>
      </c>
      <c r="N6" s="14">
        <v>0</v>
      </c>
      <c r="O6" s="12">
        <v>0</v>
      </c>
      <c r="P6" s="13">
        <v>0</v>
      </c>
      <c r="Q6" s="46">
        <v>0</v>
      </c>
      <c r="R6" s="12">
        <v>0</v>
      </c>
      <c r="S6" s="13">
        <v>0</v>
      </c>
      <c r="T6" s="46">
        <v>0</v>
      </c>
      <c r="U6" s="12">
        <v>1</v>
      </c>
      <c r="V6" s="13">
        <v>0</v>
      </c>
      <c r="W6" s="14">
        <v>1</v>
      </c>
      <c r="X6" s="12">
        <v>0</v>
      </c>
      <c r="Y6" s="13">
        <v>0</v>
      </c>
      <c r="Z6" s="14">
        <v>0</v>
      </c>
      <c r="AA6" s="12">
        <f t="shared" si="0"/>
        <v>1</v>
      </c>
      <c r="AB6" s="13">
        <f t="shared" si="0"/>
        <v>0</v>
      </c>
      <c r="AC6" s="46">
        <f t="shared" si="1"/>
        <v>1</v>
      </c>
    </row>
    <row r="7" spans="1:29" ht="12.6" customHeight="1" x14ac:dyDescent="0.2">
      <c r="A7" s="528" t="s">
        <v>145</v>
      </c>
      <c r="B7" s="3" t="s">
        <v>86</v>
      </c>
      <c r="C7" s="12">
        <v>4</v>
      </c>
      <c r="D7" s="87">
        <v>5</v>
      </c>
      <c r="E7" s="112">
        <v>9</v>
      </c>
      <c r="F7" s="12">
        <v>0</v>
      </c>
      <c r="G7" s="13">
        <v>0</v>
      </c>
      <c r="H7" s="14">
        <v>0</v>
      </c>
      <c r="I7" s="12">
        <v>0</v>
      </c>
      <c r="J7" s="13">
        <v>0</v>
      </c>
      <c r="K7" s="14">
        <v>0</v>
      </c>
      <c r="L7" s="12">
        <v>1</v>
      </c>
      <c r="M7" s="13">
        <v>1</v>
      </c>
      <c r="N7" s="14">
        <v>2</v>
      </c>
      <c r="O7" s="12">
        <v>0</v>
      </c>
      <c r="P7" s="13">
        <v>0</v>
      </c>
      <c r="Q7" s="46">
        <v>0</v>
      </c>
      <c r="R7" s="12">
        <v>0</v>
      </c>
      <c r="S7" s="13">
        <v>0</v>
      </c>
      <c r="T7" s="46">
        <v>0</v>
      </c>
      <c r="U7" s="12">
        <v>3</v>
      </c>
      <c r="V7" s="13">
        <v>3</v>
      </c>
      <c r="W7" s="14">
        <v>6</v>
      </c>
      <c r="X7" s="12">
        <v>1</v>
      </c>
      <c r="Y7" s="13">
        <v>0</v>
      </c>
      <c r="Z7" s="14">
        <v>1</v>
      </c>
      <c r="AA7" s="12">
        <f t="shared" si="0"/>
        <v>9</v>
      </c>
      <c r="AB7" s="13">
        <f t="shared" si="0"/>
        <v>9</v>
      </c>
      <c r="AC7" s="46">
        <f t="shared" si="1"/>
        <v>18</v>
      </c>
    </row>
    <row r="8" spans="1:29" s="4" customFormat="1" ht="12.6" customHeight="1" x14ac:dyDescent="0.2">
      <c r="A8" s="66" t="s">
        <v>91</v>
      </c>
      <c r="B8" s="9"/>
      <c r="C8" s="15">
        <f>SUM(C4:C7)</f>
        <v>17</v>
      </c>
      <c r="D8" s="88">
        <f t="shared" ref="D8:Z8" si="2">SUM(D4:D7)</f>
        <v>17</v>
      </c>
      <c r="E8" s="47">
        <f t="shared" si="2"/>
        <v>34</v>
      </c>
      <c r="F8" s="15">
        <f t="shared" si="2"/>
        <v>1</v>
      </c>
      <c r="G8" s="16">
        <f t="shared" si="2"/>
        <v>0</v>
      </c>
      <c r="H8" s="17">
        <f t="shared" si="2"/>
        <v>1</v>
      </c>
      <c r="I8" s="15">
        <f t="shared" si="2"/>
        <v>0</v>
      </c>
      <c r="J8" s="16">
        <f t="shared" si="2"/>
        <v>0</v>
      </c>
      <c r="K8" s="17">
        <f t="shared" si="2"/>
        <v>0</v>
      </c>
      <c r="L8" s="15">
        <f t="shared" si="2"/>
        <v>1</v>
      </c>
      <c r="M8" s="16">
        <f t="shared" si="2"/>
        <v>1</v>
      </c>
      <c r="N8" s="17">
        <f t="shared" si="2"/>
        <v>2</v>
      </c>
      <c r="O8" s="15">
        <f t="shared" si="2"/>
        <v>0</v>
      </c>
      <c r="P8" s="16">
        <f t="shared" si="2"/>
        <v>0</v>
      </c>
      <c r="Q8" s="47">
        <f t="shared" si="2"/>
        <v>0</v>
      </c>
      <c r="R8" s="15">
        <f t="shared" si="2"/>
        <v>0</v>
      </c>
      <c r="S8" s="16">
        <f t="shared" si="2"/>
        <v>0</v>
      </c>
      <c r="T8" s="47">
        <f t="shared" si="2"/>
        <v>0</v>
      </c>
      <c r="U8" s="15">
        <f t="shared" si="2"/>
        <v>4</v>
      </c>
      <c r="V8" s="16">
        <f t="shared" si="2"/>
        <v>3</v>
      </c>
      <c r="W8" s="17">
        <f t="shared" si="2"/>
        <v>7</v>
      </c>
      <c r="X8" s="15">
        <f t="shared" si="2"/>
        <v>2</v>
      </c>
      <c r="Y8" s="16">
        <f t="shared" si="2"/>
        <v>0</v>
      </c>
      <c r="Z8" s="17">
        <f t="shared" si="2"/>
        <v>2</v>
      </c>
      <c r="AA8" s="15">
        <f>SUM(AA4:AA7)</f>
        <v>25</v>
      </c>
      <c r="AB8" s="16">
        <f t="shared" ref="AB8:AC8" si="3">SUM(AB4:AB7)</f>
        <v>21</v>
      </c>
      <c r="AC8" s="47">
        <f t="shared" si="3"/>
        <v>46</v>
      </c>
    </row>
    <row r="9" spans="1:29" ht="12.6" customHeight="1" x14ac:dyDescent="0.2">
      <c r="A9" s="528" t="s">
        <v>7</v>
      </c>
      <c r="B9" s="3" t="s">
        <v>2</v>
      </c>
      <c r="C9" s="12">
        <v>11</v>
      </c>
      <c r="D9" s="13">
        <v>12</v>
      </c>
      <c r="E9" s="14">
        <v>23</v>
      </c>
      <c r="F9" s="12">
        <v>1</v>
      </c>
      <c r="G9" s="13">
        <v>0</v>
      </c>
      <c r="H9" s="14">
        <v>1</v>
      </c>
      <c r="I9" s="12">
        <v>0</v>
      </c>
      <c r="J9" s="13">
        <v>0</v>
      </c>
      <c r="K9" s="14">
        <v>0</v>
      </c>
      <c r="L9" s="12">
        <v>0</v>
      </c>
      <c r="M9" s="13">
        <v>3</v>
      </c>
      <c r="N9" s="14">
        <v>3</v>
      </c>
      <c r="O9" s="12">
        <v>1</v>
      </c>
      <c r="P9" s="13">
        <v>0</v>
      </c>
      <c r="Q9" s="46">
        <v>1</v>
      </c>
      <c r="R9" s="12">
        <v>0</v>
      </c>
      <c r="S9" s="13">
        <v>0</v>
      </c>
      <c r="T9" s="46">
        <v>0</v>
      </c>
      <c r="U9" s="12">
        <v>3</v>
      </c>
      <c r="V9" s="13">
        <v>0</v>
      </c>
      <c r="W9" s="14">
        <v>3</v>
      </c>
      <c r="X9" s="12">
        <v>1</v>
      </c>
      <c r="Y9" s="13">
        <v>0</v>
      </c>
      <c r="Z9" s="14">
        <v>1</v>
      </c>
      <c r="AA9" s="12">
        <f t="shared" ref="AA9:AB10" si="4">SUM(C9,F9,I9,L9,O9,R9,U9,X9)</f>
        <v>17</v>
      </c>
      <c r="AB9" s="13">
        <f t="shared" si="4"/>
        <v>15</v>
      </c>
      <c r="AC9" s="46">
        <f t="shared" ref="AC9:AC10" si="5">SUM(AA9:AB9)</f>
        <v>32</v>
      </c>
    </row>
    <row r="10" spans="1:29" ht="12.6" customHeight="1" x14ac:dyDescent="0.2">
      <c r="A10" s="528" t="s">
        <v>8</v>
      </c>
      <c r="B10" s="3" t="s">
        <v>86</v>
      </c>
      <c r="C10" s="12">
        <v>0</v>
      </c>
      <c r="D10" s="13">
        <v>1</v>
      </c>
      <c r="E10" s="14">
        <v>1</v>
      </c>
      <c r="F10" s="12">
        <v>0</v>
      </c>
      <c r="G10" s="13">
        <v>0</v>
      </c>
      <c r="H10" s="14">
        <v>0</v>
      </c>
      <c r="I10" s="12">
        <v>0</v>
      </c>
      <c r="J10" s="13">
        <v>0</v>
      </c>
      <c r="K10" s="14">
        <v>0</v>
      </c>
      <c r="L10" s="12">
        <v>0</v>
      </c>
      <c r="M10" s="13">
        <v>1</v>
      </c>
      <c r="N10" s="14">
        <v>1</v>
      </c>
      <c r="O10" s="12">
        <v>0</v>
      </c>
      <c r="P10" s="13">
        <v>0</v>
      </c>
      <c r="Q10" s="46">
        <v>0</v>
      </c>
      <c r="R10" s="12">
        <v>0</v>
      </c>
      <c r="S10" s="13">
        <v>0</v>
      </c>
      <c r="T10" s="46">
        <v>0</v>
      </c>
      <c r="U10" s="12">
        <v>1</v>
      </c>
      <c r="V10" s="13">
        <v>2</v>
      </c>
      <c r="W10" s="14">
        <v>3</v>
      </c>
      <c r="X10" s="12">
        <v>0</v>
      </c>
      <c r="Y10" s="13">
        <v>0</v>
      </c>
      <c r="Z10" s="14">
        <v>0</v>
      </c>
      <c r="AA10" s="12">
        <f t="shared" si="4"/>
        <v>1</v>
      </c>
      <c r="AB10" s="13">
        <f t="shared" si="4"/>
        <v>4</v>
      </c>
      <c r="AC10" s="46">
        <f t="shared" si="5"/>
        <v>5</v>
      </c>
    </row>
    <row r="11" spans="1:29" s="4" customFormat="1" ht="12.6" customHeight="1" x14ac:dyDescent="0.2">
      <c r="A11" s="66" t="s">
        <v>92</v>
      </c>
      <c r="B11" s="9"/>
      <c r="C11" s="15">
        <f>SUM(C9:C10)</f>
        <v>11</v>
      </c>
      <c r="D11" s="16">
        <f t="shared" ref="D11:Z11" si="6">SUM(D9:D10)</f>
        <v>13</v>
      </c>
      <c r="E11" s="17">
        <f t="shared" si="6"/>
        <v>24</v>
      </c>
      <c r="F11" s="15">
        <f t="shared" si="6"/>
        <v>1</v>
      </c>
      <c r="G11" s="16">
        <f t="shared" si="6"/>
        <v>0</v>
      </c>
      <c r="H11" s="17">
        <f t="shared" si="6"/>
        <v>1</v>
      </c>
      <c r="I11" s="15">
        <f t="shared" si="6"/>
        <v>0</v>
      </c>
      <c r="J11" s="16">
        <f t="shared" si="6"/>
        <v>0</v>
      </c>
      <c r="K11" s="17">
        <f t="shared" si="6"/>
        <v>0</v>
      </c>
      <c r="L11" s="15">
        <f t="shared" si="6"/>
        <v>0</v>
      </c>
      <c r="M11" s="16">
        <f t="shared" si="6"/>
        <v>4</v>
      </c>
      <c r="N11" s="17">
        <f t="shared" si="6"/>
        <v>4</v>
      </c>
      <c r="O11" s="15">
        <f t="shared" si="6"/>
        <v>1</v>
      </c>
      <c r="P11" s="16">
        <f t="shared" si="6"/>
        <v>0</v>
      </c>
      <c r="Q11" s="47">
        <f t="shared" si="6"/>
        <v>1</v>
      </c>
      <c r="R11" s="15">
        <f t="shared" si="6"/>
        <v>0</v>
      </c>
      <c r="S11" s="16">
        <f t="shared" si="6"/>
        <v>0</v>
      </c>
      <c r="T11" s="47">
        <f t="shared" si="6"/>
        <v>0</v>
      </c>
      <c r="U11" s="15">
        <f t="shared" si="6"/>
        <v>4</v>
      </c>
      <c r="V11" s="16">
        <f t="shared" si="6"/>
        <v>2</v>
      </c>
      <c r="W11" s="17">
        <f t="shared" si="6"/>
        <v>6</v>
      </c>
      <c r="X11" s="15">
        <f t="shared" si="6"/>
        <v>1</v>
      </c>
      <c r="Y11" s="16">
        <f t="shared" si="6"/>
        <v>0</v>
      </c>
      <c r="Z11" s="17">
        <f t="shared" si="6"/>
        <v>1</v>
      </c>
      <c r="AA11" s="15">
        <f>SUM(AA9:AA10)</f>
        <v>18</v>
      </c>
      <c r="AB11" s="16">
        <f>SUM(AB9:AB10)</f>
        <v>19</v>
      </c>
      <c r="AC11" s="47">
        <f t="shared" ref="AC11" si="7">SUM(AC9:AC10)</f>
        <v>37</v>
      </c>
    </row>
    <row r="12" spans="1:29" ht="12.6" customHeight="1" x14ac:dyDescent="0.2">
      <c r="A12" s="528" t="s">
        <v>9</v>
      </c>
      <c r="B12" s="3" t="s">
        <v>2</v>
      </c>
      <c r="C12" s="12">
        <v>10</v>
      </c>
      <c r="D12" s="13">
        <v>4</v>
      </c>
      <c r="E12" s="14">
        <v>14</v>
      </c>
      <c r="F12" s="12">
        <v>1</v>
      </c>
      <c r="G12" s="13">
        <v>0</v>
      </c>
      <c r="H12" s="14">
        <v>1</v>
      </c>
      <c r="I12" s="12">
        <v>0</v>
      </c>
      <c r="J12" s="13">
        <v>0</v>
      </c>
      <c r="K12" s="14">
        <v>0</v>
      </c>
      <c r="L12" s="12">
        <v>0</v>
      </c>
      <c r="M12" s="13">
        <v>0</v>
      </c>
      <c r="N12" s="14">
        <v>0</v>
      </c>
      <c r="O12" s="12">
        <v>1</v>
      </c>
      <c r="P12" s="13">
        <v>0</v>
      </c>
      <c r="Q12" s="46">
        <v>1</v>
      </c>
      <c r="R12" s="12">
        <v>0</v>
      </c>
      <c r="S12" s="13">
        <v>0</v>
      </c>
      <c r="T12" s="46">
        <v>0</v>
      </c>
      <c r="U12" s="12">
        <v>0</v>
      </c>
      <c r="V12" s="13">
        <v>0</v>
      </c>
      <c r="W12" s="14">
        <v>0</v>
      </c>
      <c r="X12" s="12">
        <v>0</v>
      </c>
      <c r="Y12" s="13">
        <v>0</v>
      </c>
      <c r="Z12" s="14">
        <v>0</v>
      </c>
      <c r="AA12" s="12">
        <f t="shared" ref="AA12:AB22" si="8">SUM(C12,F12,I12,L12,O12,R12,U12,X12)</f>
        <v>12</v>
      </c>
      <c r="AB12" s="13">
        <f t="shared" si="8"/>
        <v>4</v>
      </c>
      <c r="AC12" s="46">
        <f t="shared" ref="AC12:AC22" si="9">SUM(AA12:AB12)</f>
        <v>16</v>
      </c>
    </row>
    <row r="13" spans="1:29" ht="12.6" customHeight="1" x14ac:dyDescent="0.2">
      <c r="A13" s="67" t="s">
        <v>10</v>
      </c>
      <c r="B13" s="68" t="s">
        <v>2</v>
      </c>
      <c r="C13" s="69">
        <v>3</v>
      </c>
      <c r="D13" s="70">
        <v>3</v>
      </c>
      <c r="E13" s="71">
        <v>6</v>
      </c>
      <c r="F13" s="69">
        <v>0</v>
      </c>
      <c r="G13" s="70">
        <v>0</v>
      </c>
      <c r="H13" s="71">
        <v>0</v>
      </c>
      <c r="I13" s="69">
        <v>0</v>
      </c>
      <c r="J13" s="70">
        <v>0</v>
      </c>
      <c r="K13" s="71">
        <v>0</v>
      </c>
      <c r="L13" s="69">
        <v>0</v>
      </c>
      <c r="M13" s="70">
        <v>0</v>
      </c>
      <c r="N13" s="71">
        <v>0</v>
      </c>
      <c r="O13" s="69">
        <v>0</v>
      </c>
      <c r="P13" s="70">
        <v>0</v>
      </c>
      <c r="Q13" s="72">
        <v>0</v>
      </c>
      <c r="R13" s="69">
        <v>0</v>
      </c>
      <c r="S13" s="70">
        <v>0</v>
      </c>
      <c r="T13" s="72">
        <v>0</v>
      </c>
      <c r="U13" s="69">
        <v>0</v>
      </c>
      <c r="V13" s="70">
        <v>0</v>
      </c>
      <c r="W13" s="71">
        <v>0</v>
      </c>
      <c r="X13" s="69">
        <v>0</v>
      </c>
      <c r="Y13" s="70">
        <v>0</v>
      </c>
      <c r="Z13" s="71">
        <v>0</v>
      </c>
      <c r="AA13" s="69">
        <f t="shared" si="8"/>
        <v>3</v>
      </c>
      <c r="AB13" s="70">
        <f t="shared" si="8"/>
        <v>3</v>
      </c>
      <c r="AC13" s="72">
        <f t="shared" si="9"/>
        <v>6</v>
      </c>
    </row>
    <row r="14" spans="1:29" ht="12.6" customHeight="1" x14ac:dyDescent="0.2">
      <c r="A14" s="67" t="s">
        <v>11</v>
      </c>
      <c r="B14" s="68" t="s">
        <v>2</v>
      </c>
      <c r="C14" s="69">
        <v>5</v>
      </c>
      <c r="D14" s="70">
        <v>1</v>
      </c>
      <c r="E14" s="71">
        <v>6</v>
      </c>
      <c r="F14" s="69">
        <v>1</v>
      </c>
      <c r="G14" s="70">
        <v>1</v>
      </c>
      <c r="H14" s="71">
        <v>2</v>
      </c>
      <c r="I14" s="69">
        <v>0</v>
      </c>
      <c r="J14" s="70">
        <v>0</v>
      </c>
      <c r="K14" s="71">
        <v>0</v>
      </c>
      <c r="L14" s="69">
        <v>1</v>
      </c>
      <c r="M14" s="70">
        <v>0</v>
      </c>
      <c r="N14" s="71">
        <v>1</v>
      </c>
      <c r="O14" s="69">
        <v>0</v>
      </c>
      <c r="P14" s="70">
        <v>0</v>
      </c>
      <c r="Q14" s="72">
        <v>0</v>
      </c>
      <c r="R14" s="69">
        <v>0</v>
      </c>
      <c r="S14" s="70">
        <v>0</v>
      </c>
      <c r="T14" s="72">
        <v>0</v>
      </c>
      <c r="U14" s="69">
        <v>0</v>
      </c>
      <c r="V14" s="70">
        <v>0</v>
      </c>
      <c r="W14" s="71">
        <v>0</v>
      </c>
      <c r="X14" s="69">
        <v>0</v>
      </c>
      <c r="Y14" s="70">
        <v>0</v>
      </c>
      <c r="Z14" s="71">
        <v>0</v>
      </c>
      <c r="AA14" s="69">
        <f t="shared" si="8"/>
        <v>7</v>
      </c>
      <c r="AB14" s="70">
        <f t="shared" si="8"/>
        <v>2</v>
      </c>
      <c r="AC14" s="72">
        <f t="shared" si="9"/>
        <v>9</v>
      </c>
    </row>
    <row r="15" spans="1:29" ht="12.6" customHeight="1" x14ac:dyDescent="0.2">
      <c r="A15" s="533" t="s">
        <v>12</v>
      </c>
      <c r="B15" s="537" t="s">
        <v>2</v>
      </c>
      <c r="C15" s="538">
        <v>5</v>
      </c>
      <c r="D15" s="539">
        <v>3</v>
      </c>
      <c r="E15" s="540">
        <v>8</v>
      </c>
      <c r="F15" s="538">
        <v>1</v>
      </c>
      <c r="G15" s="539">
        <v>0</v>
      </c>
      <c r="H15" s="540">
        <v>1</v>
      </c>
      <c r="I15" s="538">
        <v>0</v>
      </c>
      <c r="J15" s="539">
        <v>0</v>
      </c>
      <c r="K15" s="540">
        <v>0</v>
      </c>
      <c r="L15" s="538">
        <v>0</v>
      </c>
      <c r="M15" s="539">
        <v>0</v>
      </c>
      <c r="N15" s="540">
        <v>0</v>
      </c>
      <c r="O15" s="538">
        <v>1</v>
      </c>
      <c r="P15" s="539">
        <v>1</v>
      </c>
      <c r="Q15" s="541">
        <v>2</v>
      </c>
      <c r="R15" s="538">
        <v>0</v>
      </c>
      <c r="S15" s="539">
        <v>0</v>
      </c>
      <c r="T15" s="541">
        <v>0</v>
      </c>
      <c r="U15" s="538">
        <v>1</v>
      </c>
      <c r="V15" s="539">
        <v>1</v>
      </c>
      <c r="W15" s="540">
        <v>2</v>
      </c>
      <c r="X15" s="538">
        <v>0</v>
      </c>
      <c r="Y15" s="539">
        <v>1</v>
      </c>
      <c r="Z15" s="540">
        <v>1</v>
      </c>
      <c r="AA15" s="538">
        <f t="shared" si="8"/>
        <v>8</v>
      </c>
      <c r="AB15" s="539">
        <f t="shared" si="8"/>
        <v>6</v>
      </c>
      <c r="AC15" s="541">
        <f t="shared" si="9"/>
        <v>14</v>
      </c>
    </row>
    <row r="16" spans="1:29" ht="12.6" customHeight="1" x14ac:dyDescent="0.2">
      <c r="A16" s="73" t="s">
        <v>13</v>
      </c>
      <c r="B16" s="74" t="s">
        <v>160</v>
      </c>
      <c r="C16" s="75">
        <v>1</v>
      </c>
      <c r="D16" s="76">
        <v>0</v>
      </c>
      <c r="E16" s="77">
        <v>1</v>
      </c>
      <c r="F16" s="75">
        <v>0</v>
      </c>
      <c r="G16" s="76">
        <v>0</v>
      </c>
      <c r="H16" s="77">
        <v>0</v>
      </c>
      <c r="I16" s="75">
        <v>0</v>
      </c>
      <c r="J16" s="76">
        <v>0</v>
      </c>
      <c r="K16" s="77">
        <v>0</v>
      </c>
      <c r="L16" s="75">
        <v>0</v>
      </c>
      <c r="M16" s="76">
        <v>0</v>
      </c>
      <c r="N16" s="77">
        <v>0</v>
      </c>
      <c r="O16" s="75">
        <v>0</v>
      </c>
      <c r="P16" s="76">
        <v>0</v>
      </c>
      <c r="Q16" s="78">
        <v>0</v>
      </c>
      <c r="R16" s="75">
        <v>0</v>
      </c>
      <c r="S16" s="76">
        <v>0</v>
      </c>
      <c r="T16" s="78">
        <v>0</v>
      </c>
      <c r="U16" s="75">
        <v>0</v>
      </c>
      <c r="V16" s="76">
        <v>0</v>
      </c>
      <c r="W16" s="77">
        <v>0</v>
      </c>
      <c r="X16" s="75">
        <v>0</v>
      </c>
      <c r="Y16" s="76">
        <v>0</v>
      </c>
      <c r="Z16" s="77">
        <v>0</v>
      </c>
      <c r="AA16" s="75">
        <f>SUM(C16,F16,I16,L16,O16,R16,U16,X16)</f>
        <v>1</v>
      </c>
      <c r="AB16" s="76">
        <f t="shared" si="8"/>
        <v>0</v>
      </c>
      <c r="AC16" s="78">
        <f t="shared" si="9"/>
        <v>1</v>
      </c>
    </row>
    <row r="17" spans="1:29" s="4" customFormat="1" ht="12.6" customHeight="1" x14ac:dyDescent="0.2">
      <c r="A17" s="66" t="s">
        <v>346</v>
      </c>
      <c r="B17" s="542"/>
      <c r="C17" s="543">
        <f>SUM(C15:C16)</f>
        <v>6</v>
      </c>
      <c r="D17" s="544">
        <f t="shared" ref="D17:Z17" si="10">SUM(D15:D16)</f>
        <v>3</v>
      </c>
      <c r="E17" s="545">
        <f t="shared" si="10"/>
        <v>9</v>
      </c>
      <c r="F17" s="543">
        <f t="shared" si="10"/>
        <v>1</v>
      </c>
      <c r="G17" s="544">
        <f t="shared" si="10"/>
        <v>0</v>
      </c>
      <c r="H17" s="545">
        <f t="shared" si="10"/>
        <v>1</v>
      </c>
      <c r="I17" s="543">
        <f t="shared" si="10"/>
        <v>0</v>
      </c>
      <c r="J17" s="544">
        <f t="shared" si="10"/>
        <v>0</v>
      </c>
      <c r="K17" s="545">
        <f t="shared" si="10"/>
        <v>0</v>
      </c>
      <c r="L17" s="543">
        <f t="shared" si="10"/>
        <v>0</v>
      </c>
      <c r="M17" s="544">
        <f t="shared" si="10"/>
        <v>0</v>
      </c>
      <c r="N17" s="545">
        <f t="shared" si="10"/>
        <v>0</v>
      </c>
      <c r="O17" s="543">
        <f t="shared" si="10"/>
        <v>1</v>
      </c>
      <c r="P17" s="544">
        <f t="shared" si="10"/>
        <v>1</v>
      </c>
      <c r="Q17" s="546">
        <f t="shared" si="10"/>
        <v>2</v>
      </c>
      <c r="R17" s="543">
        <f t="shared" si="10"/>
        <v>0</v>
      </c>
      <c r="S17" s="544">
        <f t="shared" si="10"/>
        <v>0</v>
      </c>
      <c r="T17" s="546">
        <f t="shared" si="10"/>
        <v>0</v>
      </c>
      <c r="U17" s="543">
        <f t="shared" si="10"/>
        <v>1</v>
      </c>
      <c r="V17" s="544">
        <f t="shared" si="10"/>
        <v>1</v>
      </c>
      <c r="W17" s="545">
        <f t="shared" si="10"/>
        <v>2</v>
      </c>
      <c r="X17" s="543">
        <f t="shared" si="10"/>
        <v>0</v>
      </c>
      <c r="Y17" s="544">
        <f t="shared" si="10"/>
        <v>1</v>
      </c>
      <c r="Z17" s="545">
        <f t="shared" si="10"/>
        <v>1</v>
      </c>
      <c r="AA17" s="543">
        <f t="shared" ref="AA17" si="11">SUM(AA15:AA16)</f>
        <v>9</v>
      </c>
      <c r="AB17" s="544">
        <f t="shared" ref="AB17" si="12">SUM(AB15:AB16)</f>
        <v>6</v>
      </c>
      <c r="AC17" s="546">
        <f t="shared" ref="AC17" si="13">SUM(AC15:AC16)</f>
        <v>15</v>
      </c>
    </row>
    <row r="18" spans="1:29" ht="12.6" customHeight="1" x14ac:dyDescent="0.2">
      <c r="A18" s="528" t="s">
        <v>14</v>
      </c>
      <c r="B18" s="3" t="s">
        <v>2</v>
      </c>
      <c r="C18" s="12">
        <v>2</v>
      </c>
      <c r="D18" s="13">
        <v>0</v>
      </c>
      <c r="E18" s="14">
        <v>2</v>
      </c>
      <c r="F18" s="12">
        <v>1</v>
      </c>
      <c r="G18" s="13">
        <v>0</v>
      </c>
      <c r="H18" s="14">
        <v>1</v>
      </c>
      <c r="I18" s="12">
        <v>0</v>
      </c>
      <c r="J18" s="13">
        <v>0</v>
      </c>
      <c r="K18" s="14">
        <v>0</v>
      </c>
      <c r="L18" s="12">
        <v>0</v>
      </c>
      <c r="M18" s="13">
        <v>0</v>
      </c>
      <c r="N18" s="14">
        <v>0</v>
      </c>
      <c r="O18" s="12">
        <v>0</v>
      </c>
      <c r="P18" s="13">
        <v>0</v>
      </c>
      <c r="Q18" s="46">
        <v>0</v>
      </c>
      <c r="R18" s="12">
        <v>0</v>
      </c>
      <c r="S18" s="13">
        <v>0</v>
      </c>
      <c r="T18" s="46">
        <v>0</v>
      </c>
      <c r="U18" s="12">
        <v>0</v>
      </c>
      <c r="V18" s="13">
        <v>0</v>
      </c>
      <c r="W18" s="14">
        <v>0</v>
      </c>
      <c r="X18" s="12">
        <v>0</v>
      </c>
      <c r="Y18" s="13">
        <v>1</v>
      </c>
      <c r="Z18" s="14">
        <v>1</v>
      </c>
      <c r="AA18" s="12">
        <f t="shared" si="8"/>
        <v>3</v>
      </c>
      <c r="AB18" s="13">
        <f t="shared" si="8"/>
        <v>1</v>
      </c>
      <c r="AC18" s="46">
        <f t="shared" si="9"/>
        <v>4</v>
      </c>
    </row>
    <row r="19" spans="1:29" ht="12.6" customHeight="1" x14ac:dyDescent="0.2">
      <c r="A19" s="528" t="s">
        <v>15</v>
      </c>
      <c r="B19" s="3" t="s">
        <v>2</v>
      </c>
      <c r="C19" s="12">
        <v>4</v>
      </c>
      <c r="D19" s="13">
        <v>5</v>
      </c>
      <c r="E19" s="14">
        <v>9</v>
      </c>
      <c r="F19" s="12">
        <v>0</v>
      </c>
      <c r="G19" s="13">
        <v>0</v>
      </c>
      <c r="H19" s="14">
        <v>0</v>
      </c>
      <c r="I19" s="12">
        <v>0</v>
      </c>
      <c r="J19" s="13">
        <v>0</v>
      </c>
      <c r="K19" s="14">
        <v>0</v>
      </c>
      <c r="L19" s="12">
        <v>1</v>
      </c>
      <c r="M19" s="13">
        <v>0</v>
      </c>
      <c r="N19" s="14">
        <v>1</v>
      </c>
      <c r="O19" s="12">
        <v>0</v>
      </c>
      <c r="P19" s="13">
        <v>0</v>
      </c>
      <c r="Q19" s="46">
        <v>0</v>
      </c>
      <c r="R19" s="12">
        <v>0</v>
      </c>
      <c r="S19" s="13">
        <v>0</v>
      </c>
      <c r="T19" s="46">
        <v>0</v>
      </c>
      <c r="U19" s="12">
        <v>3</v>
      </c>
      <c r="V19" s="13">
        <v>0</v>
      </c>
      <c r="W19" s="14">
        <v>3</v>
      </c>
      <c r="X19" s="12">
        <v>0</v>
      </c>
      <c r="Y19" s="13">
        <v>0</v>
      </c>
      <c r="Z19" s="14">
        <v>0</v>
      </c>
      <c r="AA19" s="12">
        <f t="shared" si="8"/>
        <v>8</v>
      </c>
      <c r="AB19" s="13">
        <f t="shared" si="8"/>
        <v>5</v>
      </c>
      <c r="AC19" s="46">
        <f t="shared" si="9"/>
        <v>13</v>
      </c>
    </row>
    <row r="20" spans="1:29" ht="12.6" customHeight="1" x14ac:dyDescent="0.2">
      <c r="A20" s="528" t="s">
        <v>16</v>
      </c>
      <c r="B20" s="3" t="s">
        <v>2</v>
      </c>
      <c r="C20" s="12">
        <v>0</v>
      </c>
      <c r="D20" s="13">
        <v>1</v>
      </c>
      <c r="E20" s="14">
        <v>1</v>
      </c>
      <c r="F20" s="12">
        <v>0</v>
      </c>
      <c r="G20" s="13">
        <v>0</v>
      </c>
      <c r="H20" s="14">
        <v>0</v>
      </c>
      <c r="I20" s="12">
        <v>0</v>
      </c>
      <c r="J20" s="13">
        <v>0</v>
      </c>
      <c r="K20" s="14">
        <v>0</v>
      </c>
      <c r="L20" s="12">
        <v>0</v>
      </c>
      <c r="M20" s="13">
        <v>0</v>
      </c>
      <c r="N20" s="14">
        <v>0</v>
      </c>
      <c r="O20" s="12">
        <v>0</v>
      </c>
      <c r="P20" s="13">
        <v>0</v>
      </c>
      <c r="Q20" s="46">
        <v>0</v>
      </c>
      <c r="R20" s="12">
        <v>0</v>
      </c>
      <c r="S20" s="13">
        <v>0</v>
      </c>
      <c r="T20" s="46">
        <v>0</v>
      </c>
      <c r="U20" s="12">
        <v>0</v>
      </c>
      <c r="V20" s="13">
        <v>0</v>
      </c>
      <c r="W20" s="14">
        <v>0</v>
      </c>
      <c r="X20" s="12">
        <v>0</v>
      </c>
      <c r="Y20" s="13">
        <v>0</v>
      </c>
      <c r="Z20" s="14">
        <v>0</v>
      </c>
      <c r="AA20" s="12">
        <f t="shared" si="8"/>
        <v>0</v>
      </c>
      <c r="AB20" s="13">
        <f t="shared" si="8"/>
        <v>1</v>
      </c>
      <c r="AC20" s="46">
        <f t="shared" si="9"/>
        <v>1</v>
      </c>
    </row>
    <row r="21" spans="1:29" ht="12.6" customHeight="1" x14ac:dyDescent="0.2">
      <c r="A21" s="528" t="s">
        <v>162</v>
      </c>
      <c r="B21" s="3" t="s">
        <v>85</v>
      </c>
      <c r="C21" s="12">
        <v>1</v>
      </c>
      <c r="D21" s="13">
        <v>0</v>
      </c>
      <c r="E21" s="14">
        <v>1</v>
      </c>
      <c r="F21" s="12">
        <v>0</v>
      </c>
      <c r="G21" s="13">
        <v>0</v>
      </c>
      <c r="H21" s="14">
        <v>0</v>
      </c>
      <c r="I21" s="12">
        <v>0</v>
      </c>
      <c r="J21" s="13">
        <v>0</v>
      </c>
      <c r="K21" s="14">
        <v>0</v>
      </c>
      <c r="L21" s="12">
        <v>0</v>
      </c>
      <c r="M21" s="13">
        <v>0</v>
      </c>
      <c r="N21" s="14">
        <v>0</v>
      </c>
      <c r="O21" s="12">
        <v>0</v>
      </c>
      <c r="P21" s="13">
        <v>0</v>
      </c>
      <c r="Q21" s="46">
        <v>0</v>
      </c>
      <c r="R21" s="12">
        <v>0</v>
      </c>
      <c r="S21" s="13">
        <v>0</v>
      </c>
      <c r="T21" s="46">
        <v>0</v>
      </c>
      <c r="U21" s="12">
        <v>0</v>
      </c>
      <c r="V21" s="13">
        <v>0</v>
      </c>
      <c r="W21" s="14">
        <v>0</v>
      </c>
      <c r="X21" s="12">
        <v>0</v>
      </c>
      <c r="Y21" s="13">
        <v>0</v>
      </c>
      <c r="Z21" s="14">
        <v>0</v>
      </c>
      <c r="AA21" s="12">
        <f t="shared" si="8"/>
        <v>1</v>
      </c>
      <c r="AB21" s="13">
        <f t="shared" si="8"/>
        <v>0</v>
      </c>
      <c r="AC21" s="46">
        <f t="shared" si="9"/>
        <v>1</v>
      </c>
    </row>
    <row r="22" spans="1:29" ht="12.6" customHeight="1" x14ac:dyDescent="0.2">
      <c r="A22" s="528" t="s">
        <v>17</v>
      </c>
      <c r="B22" s="3" t="s">
        <v>86</v>
      </c>
      <c r="C22" s="12">
        <v>5</v>
      </c>
      <c r="D22" s="13">
        <v>8</v>
      </c>
      <c r="E22" s="14">
        <v>13</v>
      </c>
      <c r="F22" s="12">
        <v>0</v>
      </c>
      <c r="G22" s="13">
        <v>0</v>
      </c>
      <c r="H22" s="14">
        <v>0</v>
      </c>
      <c r="I22" s="12">
        <v>0</v>
      </c>
      <c r="J22" s="13">
        <v>0</v>
      </c>
      <c r="K22" s="14">
        <v>0</v>
      </c>
      <c r="L22" s="12">
        <v>0</v>
      </c>
      <c r="M22" s="13">
        <v>3</v>
      </c>
      <c r="N22" s="14">
        <v>3</v>
      </c>
      <c r="O22" s="12">
        <v>0</v>
      </c>
      <c r="P22" s="13">
        <v>1</v>
      </c>
      <c r="Q22" s="46">
        <v>1</v>
      </c>
      <c r="R22" s="12">
        <v>0</v>
      </c>
      <c r="S22" s="13">
        <v>0</v>
      </c>
      <c r="T22" s="46">
        <v>0</v>
      </c>
      <c r="U22" s="12">
        <v>4</v>
      </c>
      <c r="V22" s="13">
        <v>5</v>
      </c>
      <c r="W22" s="14">
        <v>9</v>
      </c>
      <c r="X22" s="12">
        <v>0</v>
      </c>
      <c r="Y22" s="13">
        <v>0</v>
      </c>
      <c r="Z22" s="14">
        <v>0</v>
      </c>
      <c r="AA22" s="12">
        <f t="shared" si="8"/>
        <v>9</v>
      </c>
      <c r="AB22" s="13">
        <f t="shared" si="8"/>
        <v>17</v>
      </c>
      <c r="AC22" s="46">
        <f t="shared" si="9"/>
        <v>26</v>
      </c>
    </row>
    <row r="23" spans="1:29" s="4" customFormat="1" ht="12.6" customHeight="1" x14ac:dyDescent="0.2">
      <c r="A23" s="66" t="s">
        <v>93</v>
      </c>
      <c r="B23" s="9"/>
      <c r="C23" s="15">
        <f>SUM(C18:C22)</f>
        <v>12</v>
      </c>
      <c r="D23" s="16">
        <f>SUM(D18:D22)</f>
        <v>14</v>
      </c>
      <c r="E23" s="16">
        <f t="shared" ref="E23:Z23" si="14">SUM(E18:E22)</f>
        <v>26</v>
      </c>
      <c r="F23" s="15">
        <f t="shared" si="14"/>
        <v>1</v>
      </c>
      <c r="G23" s="16">
        <f t="shared" si="14"/>
        <v>0</v>
      </c>
      <c r="H23" s="17">
        <f t="shared" si="14"/>
        <v>1</v>
      </c>
      <c r="I23" s="15">
        <f t="shared" si="14"/>
        <v>0</v>
      </c>
      <c r="J23" s="16">
        <f t="shared" si="14"/>
        <v>0</v>
      </c>
      <c r="K23" s="17">
        <f t="shared" si="14"/>
        <v>0</v>
      </c>
      <c r="L23" s="15">
        <f t="shared" si="14"/>
        <v>1</v>
      </c>
      <c r="M23" s="16">
        <f t="shared" si="14"/>
        <v>3</v>
      </c>
      <c r="N23" s="17">
        <f t="shared" si="14"/>
        <v>4</v>
      </c>
      <c r="O23" s="15">
        <f t="shared" si="14"/>
        <v>0</v>
      </c>
      <c r="P23" s="16">
        <f t="shared" si="14"/>
        <v>1</v>
      </c>
      <c r="Q23" s="47">
        <f t="shared" si="14"/>
        <v>1</v>
      </c>
      <c r="R23" s="15">
        <f t="shared" si="14"/>
        <v>0</v>
      </c>
      <c r="S23" s="16">
        <f t="shared" si="14"/>
        <v>0</v>
      </c>
      <c r="T23" s="47">
        <f t="shared" si="14"/>
        <v>0</v>
      </c>
      <c r="U23" s="15">
        <f t="shared" si="14"/>
        <v>7</v>
      </c>
      <c r="V23" s="16">
        <f t="shared" si="14"/>
        <v>5</v>
      </c>
      <c r="W23" s="17">
        <f t="shared" si="14"/>
        <v>12</v>
      </c>
      <c r="X23" s="15">
        <f t="shared" si="14"/>
        <v>0</v>
      </c>
      <c r="Y23" s="16">
        <f t="shared" si="14"/>
        <v>1</v>
      </c>
      <c r="Z23" s="17">
        <f t="shared" si="14"/>
        <v>1</v>
      </c>
      <c r="AA23" s="15">
        <f>SUM(AA18:AA22)</f>
        <v>21</v>
      </c>
      <c r="AB23" s="16">
        <f>SUM(AB18:AB22)</f>
        <v>24</v>
      </c>
      <c r="AC23" s="47">
        <f t="shared" ref="AC23" si="15">SUM(AC18:AC22)</f>
        <v>45</v>
      </c>
    </row>
    <row r="24" spans="1:29" ht="12.6" customHeight="1" x14ac:dyDescent="0.2">
      <c r="A24" s="532" t="s">
        <v>133</v>
      </c>
      <c r="B24" s="472" t="s">
        <v>90</v>
      </c>
      <c r="C24" s="12">
        <v>0</v>
      </c>
      <c r="D24" s="13">
        <v>2</v>
      </c>
      <c r="E24" s="112">
        <v>2</v>
      </c>
      <c r="F24" s="12">
        <v>0</v>
      </c>
      <c r="G24" s="13">
        <v>0</v>
      </c>
      <c r="H24" s="14">
        <v>0</v>
      </c>
      <c r="I24" s="12">
        <v>0</v>
      </c>
      <c r="J24" s="13">
        <v>0</v>
      </c>
      <c r="K24" s="14">
        <v>0</v>
      </c>
      <c r="L24" s="12">
        <v>0</v>
      </c>
      <c r="M24" s="13">
        <v>0</v>
      </c>
      <c r="N24" s="14">
        <v>0</v>
      </c>
      <c r="O24" s="12">
        <v>0</v>
      </c>
      <c r="P24" s="13">
        <v>0</v>
      </c>
      <c r="Q24" s="46">
        <v>0</v>
      </c>
      <c r="R24" s="12">
        <v>0</v>
      </c>
      <c r="S24" s="13">
        <v>0</v>
      </c>
      <c r="T24" s="46">
        <v>0</v>
      </c>
      <c r="U24" s="12">
        <v>0</v>
      </c>
      <c r="V24" s="13">
        <v>0</v>
      </c>
      <c r="W24" s="14">
        <v>0</v>
      </c>
      <c r="X24" s="12">
        <v>0</v>
      </c>
      <c r="Y24" s="13">
        <v>0</v>
      </c>
      <c r="Z24" s="14">
        <v>0</v>
      </c>
      <c r="AA24" s="12">
        <f t="shared" ref="AA24" si="16">SUM(C24,F24,I24,L24,O24,R24,U24,X24)</f>
        <v>0</v>
      </c>
      <c r="AB24" s="13">
        <f t="shared" ref="AB24" si="17">SUM(D24,G24,J24,M24,P24,S24,V24,Y24)</f>
        <v>2</v>
      </c>
      <c r="AC24" s="46">
        <f t="shared" ref="AC24" si="18">SUM(AA24:AB24)</f>
        <v>2</v>
      </c>
    </row>
    <row r="25" spans="1:29" ht="12.6" customHeight="1" x14ac:dyDescent="0.2">
      <c r="A25" s="562" t="s">
        <v>18</v>
      </c>
      <c r="B25" s="3" t="s">
        <v>86</v>
      </c>
      <c r="C25" s="12">
        <v>1</v>
      </c>
      <c r="D25" s="13">
        <v>2</v>
      </c>
      <c r="E25" s="14">
        <v>3</v>
      </c>
      <c r="F25" s="12">
        <v>2</v>
      </c>
      <c r="G25" s="13">
        <v>0</v>
      </c>
      <c r="H25" s="14">
        <v>2</v>
      </c>
      <c r="I25" s="12">
        <v>0</v>
      </c>
      <c r="J25" s="13">
        <v>0</v>
      </c>
      <c r="K25" s="14">
        <v>0</v>
      </c>
      <c r="L25" s="12">
        <v>1</v>
      </c>
      <c r="M25" s="13">
        <v>0</v>
      </c>
      <c r="N25" s="14">
        <v>1</v>
      </c>
      <c r="O25" s="12">
        <v>0</v>
      </c>
      <c r="P25" s="13">
        <v>0</v>
      </c>
      <c r="Q25" s="46">
        <v>0</v>
      </c>
      <c r="R25" s="12">
        <v>0</v>
      </c>
      <c r="S25" s="13">
        <v>0</v>
      </c>
      <c r="T25" s="46">
        <v>0</v>
      </c>
      <c r="U25" s="12">
        <v>0</v>
      </c>
      <c r="V25" s="13">
        <v>1</v>
      </c>
      <c r="W25" s="14">
        <v>1</v>
      </c>
      <c r="X25" s="12">
        <v>1</v>
      </c>
      <c r="Y25" s="13">
        <v>1</v>
      </c>
      <c r="Z25" s="14">
        <v>2</v>
      </c>
      <c r="AA25" s="12">
        <f t="shared" ref="AA25:AB33" si="19">SUM(C25,F25,I25,L25,O25,R25,U25,X25)</f>
        <v>5</v>
      </c>
      <c r="AB25" s="13">
        <f t="shared" si="19"/>
        <v>4</v>
      </c>
      <c r="AC25" s="46">
        <f t="shared" ref="AC25:AC33" si="20">SUM(AA25:AB25)</f>
        <v>9</v>
      </c>
    </row>
    <row r="26" spans="1:29" ht="12.6" customHeight="1" x14ac:dyDescent="0.2">
      <c r="A26" s="574"/>
      <c r="B26" s="3" t="s">
        <v>2</v>
      </c>
      <c r="C26" s="12">
        <v>1</v>
      </c>
      <c r="D26" s="13">
        <v>0</v>
      </c>
      <c r="E26" s="14">
        <v>1</v>
      </c>
      <c r="F26" s="12">
        <v>0</v>
      </c>
      <c r="G26" s="13">
        <v>0</v>
      </c>
      <c r="H26" s="14">
        <v>0</v>
      </c>
      <c r="I26" s="12">
        <v>0</v>
      </c>
      <c r="J26" s="13">
        <v>0</v>
      </c>
      <c r="K26" s="14">
        <v>0</v>
      </c>
      <c r="L26" s="12">
        <v>0</v>
      </c>
      <c r="M26" s="13">
        <v>0</v>
      </c>
      <c r="N26" s="14">
        <v>0</v>
      </c>
      <c r="O26" s="12">
        <v>0</v>
      </c>
      <c r="P26" s="13">
        <v>0</v>
      </c>
      <c r="Q26" s="46">
        <v>0</v>
      </c>
      <c r="R26" s="12">
        <v>0</v>
      </c>
      <c r="S26" s="13">
        <v>0</v>
      </c>
      <c r="T26" s="46">
        <v>0</v>
      </c>
      <c r="U26" s="12">
        <v>0</v>
      </c>
      <c r="V26" s="13">
        <v>0</v>
      </c>
      <c r="W26" s="14">
        <v>0</v>
      </c>
      <c r="X26" s="12">
        <v>0</v>
      </c>
      <c r="Y26" s="13">
        <v>0</v>
      </c>
      <c r="Z26" s="14">
        <v>0</v>
      </c>
      <c r="AA26" s="12">
        <f t="shared" ref="AA26:AA32" si="21">SUM(C26,F26,I26,L26,O26,R26,U26,X26)</f>
        <v>1</v>
      </c>
      <c r="AB26" s="13">
        <f t="shared" ref="AB26:AB32" si="22">SUM(D26,G26,J26,M26,P26,S26,V26,Y26)</f>
        <v>0</v>
      </c>
      <c r="AC26" s="46">
        <f t="shared" ref="AC26:AC32" si="23">SUM(AA26:AB26)</f>
        <v>1</v>
      </c>
    </row>
    <row r="27" spans="1:29" ht="12.6" hidden="1" customHeight="1" x14ac:dyDescent="0.2">
      <c r="A27" s="528" t="s">
        <v>19</v>
      </c>
      <c r="B27" s="3" t="s">
        <v>2</v>
      </c>
      <c r="C27" s="12"/>
      <c r="D27" s="13"/>
      <c r="E27" s="14"/>
      <c r="F27" s="12"/>
      <c r="G27" s="13"/>
      <c r="H27" s="14"/>
      <c r="I27" s="12"/>
      <c r="J27" s="13"/>
      <c r="K27" s="14"/>
      <c r="L27" s="12"/>
      <c r="M27" s="13"/>
      <c r="N27" s="14"/>
      <c r="O27" s="12"/>
      <c r="P27" s="13"/>
      <c r="Q27" s="46"/>
      <c r="R27" s="12"/>
      <c r="S27" s="13"/>
      <c r="T27" s="46"/>
      <c r="U27" s="12"/>
      <c r="V27" s="13"/>
      <c r="W27" s="14"/>
      <c r="X27" s="12"/>
      <c r="Y27" s="13"/>
      <c r="Z27" s="14"/>
      <c r="AA27" s="12">
        <f t="shared" si="21"/>
        <v>0</v>
      </c>
      <c r="AB27" s="13">
        <f t="shared" si="22"/>
        <v>0</v>
      </c>
      <c r="AC27" s="46">
        <f t="shared" si="23"/>
        <v>0</v>
      </c>
    </row>
    <row r="28" spans="1:29" ht="12.6" customHeight="1" x14ac:dyDescent="0.2">
      <c r="A28" s="528" t="s">
        <v>20</v>
      </c>
      <c r="B28" s="3" t="s">
        <v>2</v>
      </c>
      <c r="C28" s="12">
        <v>1</v>
      </c>
      <c r="D28" s="13">
        <v>0</v>
      </c>
      <c r="E28" s="14">
        <v>1</v>
      </c>
      <c r="F28" s="12">
        <v>0</v>
      </c>
      <c r="G28" s="13">
        <v>0</v>
      </c>
      <c r="H28" s="14">
        <v>0</v>
      </c>
      <c r="I28" s="12">
        <v>0</v>
      </c>
      <c r="J28" s="13">
        <v>0</v>
      </c>
      <c r="K28" s="14">
        <v>0</v>
      </c>
      <c r="L28" s="12">
        <v>0</v>
      </c>
      <c r="M28" s="13">
        <v>0</v>
      </c>
      <c r="N28" s="14">
        <v>0</v>
      </c>
      <c r="O28" s="12">
        <v>0</v>
      </c>
      <c r="P28" s="13">
        <v>0</v>
      </c>
      <c r="Q28" s="46">
        <v>0</v>
      </c>
      <c r="R28" s="12">
        <v>0</v>
      </c>
      <c r="S28" s="13">
        <v>0</v>
      </c>
      <c r="T28" s="46">
        <v>0</v>
      </c>
      <c r="U28" s="12">
        <v>0</v>
      </c>
      <c r="V28" s="13">
        <v>0</v>
      </c>
      <c r="W28" s="14">
        <v>0</v>
      </c>
      <c r="X28" s="12">
        <v>0</v>
      </c>
      <c r="Y28" s="13">
        <v>0</v>
      </c>
      <c r="Z28" s="14">
        <v>0</v>
      </c>
      <c r="AA28" s="12">
        <f t="shared" si="21"/>
        <v>1</v>
      </c>
      <c r="AB28" s="13">
        <f t="shared" si="22"/>
        <v>0</v>
      </c>
      <c r="AC28" s="46">
        <f t="shared" si="23"/>
        <v>1</v>
      </c>
    </row>
    <row r="29" spans="1:29" ht="12.6" customHeight="1" x14ac:dyDescent="0.2">
      <c r="A29" s="532" t="s">
        <v>165</v>
      </c>
      <c r="B29" s="3" t="s">
        <v>2</v>
      </c>
      <c r="C29" s="12">
        <v>0</v>
      </c>
      <c r="D29" s="13">
        <v>0</v>
      </c>
      <c r="E29" s="14">
        <v>0</v>
      </c>
      <c r="F29" s="12">
        <v>0</v>
      </c>
      <c r="G29" s="13">
        <v>0</v>
      </c>
      <c r="H29" s="14">
        <v>0</v>
      </c>
      <c r="I29" s="12">
        <v>0</v>
      </c>
      <c r="J29" s="13">
        <v>0</v>
      </c>
      <c r="K29" s="14">
        <v>0</v>
      </c>
      <c r="L29" s="12">
        <v>1</v>
      </c>
      <c r="M29" s="13">
        <v>0</v>
      </c>
      <c r="N29" s="14">
        <v>1</v>
      </c>
      <c r="O29" s="12">
        <v>0</v>
      </c>
      <c r="P29" s="13">
        <v>0</v>
      </c>
      <c r="Q29" s="46">
        <v>0</v>
      </c>
      <c r="R29" s="12">
        <v>0</v>
      </c>
      <c r="S29" s="13">
        <v>0</v>
      </c>
      <c r="T29" s="46">
        <v>0</v>
      </c>
      <c r="U29" s="12">
        <v>0</v>
      </c>
      <c r="V29" s="13">
        <v>0</v>
      </c>
      <c r="W29" s="14">
        <v>0</v>
      </c>
      <c r="X29" s="12">
        <v>0</v>
      </c>
      <c r="Y29" s="13">
        <v>0</v>
      </c>
      <c r="Z29" s="14">
        <v>0</v>
      </c>
      <c r="AA29" s="12">
        <f t="shared" si="21"/>
        <v>1</v>
      </c>
      <c r="AB29" s="13">
        <f t="shared" si="22"/>
        <v>0</v>
      </c>
      <c r="AC29" s="46">
        <f t="shared" si="23"/>
        <v>1</v>
      </c>
    </row>
    <row r="30" spans="1:29" ht="12.6" customHeight="1" x14ac:dyDescent="0.2">
      <c r="A30" s="528" t="s">
        <v>149</v>
      </c>
      <c r="B30" s="3" t="s">
        <v>2</v>
      </c>
      <c r="C30" s="12">
        <v>0</v>
      </c>
      <c r="D30" s="13">
        <v>1</v>
      </c>
      <c r="E30" s="14">
        <v>1</v>
      </c>
      <c r="F30" s="12">
        <v>0</v>
      </c>
      <c r="G30" s="13">
        <v>0</v>
      </c>
      <c r="H30" s="14">
        <v>0</v>
      </c>
      <c r="I30" s="12">
        <v>0</v>
      </c>
      <c r="J30" s="13">
        <v>0</v>
      </c>
      <c r="K30" s="14">
        <v>0</v>
      </c>
      <c r="L30" s="12">
        <v>0</v>
      </c>
      <c r="M30" s="13">
        <v>0</v>
      </c>
      <c r="N30" s="14">
        <v>0</v>
      </c>
      <c r="O30" s="12">
        <v>0</v>
      </c>
      <c r="P30" s="13">
        <v>0</v>
      </c>
      <c r="Q30" s="46">
        <v>0</v>
      </c>
      <c r="R30" s="12">
        <v>0</v>
      </c>
      <c r="S30" s="13">
        <v>0</v>
      </c>
      <c r="T30" s="46">
        <v>0</v>
      </c>
      <c r="U30" s="12">
        <v>0</v>
      </c>
      <c r="V30" s="13">
        <v>0</v>
      </c>
      <c r="W30" s="14">
        <v>0</v>
      </c>
      <c r="X30" s="12">
        <v>0</v>
      </c>
      <c r="Y30" s="13">
        <v>0</v>
      </c>
      <c r="Z30" s="14">
        <v>0</v>
      </c>
      <c r="AA30" s="12">
        <f t="shared" si="21"/>
        <v>0</v>
      </c>
      <c r="AB30" s="13">
        <f t="shared" si="22"/>
        <v>1</v>
      </c>
      <c r="AC30" s="46">
        <f t="shared" si="23"/>
        <v>1</v>
      </c>
    </row>
    <row r="31" spans="1:29" ht="12.6" customHeight="1" x14ac:dyDescent="0.2">
      <c r="A31" s="528" t="s">
        <v>21</v>
      </c>
      <c r="B31" s="3" t="s">
        <v>2</v>
      </c>
      <c r="C31" s="12">
        <v>1</v>
      </c>
      <c r="D31" s="13">
        <v>1</v>
      </c>
      <c r="E31" s="14">
        <v>2</v>
      </c>
      <c r="F31" s="12">
        <v>0</v>
      </c>
      <c r="G31" s="13">
        <v>0</v>
      </c>
      <c r="H31" s="14">
        <v>0</v>
      </c>
      <c r="I31" s="12">
        <v>0</v>
      </c>
      <c r="J31" s="13">
        <v>0</v>
      </c>
      <c r="K31" s="14">
        <v>0</v>
      </c>
      <c r="L31" s="12">
        <v>0</v>
      </c>
      <c r="M31" s="13">
        <v>0</v>
      </c>
      <c r="N31" s="14">
        <v>0</v>
      </c>
      <c r="O31" s="12">
        <v>0</v>
      </c>
      <c r="P31" s="13">
        <v>0</v>
      </c>
      <c r="Q31" s="46">
        <v>0</v>
      </c>
      <c r="R31" s="12">
        <v>0</v>
      </c>
      <c r="S31" s="13">
        <v>0</v>
      </c>
      <c r="T31" s="46">
        <v>0</v>
      </c>
      <c r="U31" s="12">
        <v>0</v>
      </c>
      <c r="V31" s="13">
        <v>0</v>
      </c>
      <c r="W31" s="14">
        <v>0</v>
      </c>
      <c r="X31" s="12">
        <v>0</v>
      </c>
      <c r="Y31" s="13">
        <v>0</v>
      </c>
      <c r="Z31" s="14">
        <v>0</v>
      </c>
      <c r="AA31" s="12">
        <f t="shared" si="21"/>
        <v>1</v>
      </c>
      <c r="AB31" s="13">
        <f t="shared" si="22"/>
        <v>1</v>
      </c>
      <c r="AC31" s="46">
        <f t="shared" si="23"/>
        <v>2</v>
      </c>
    </row>
    <row r="32" spans="1:29" ht="12.6" customHeight="1" x14ac:dyDescent="0.2">
      <c r="A32" s="532" t="s">
        <v>167</v>
      </c>
      <c r="B32" s="3" t="s">
        <v>85</v>
      </c>
      <c r="C32" s="12">
        <v>0</v>
      </c>
      <c r="D32" s="13">
        <v>0</v>
      </c>
      <c r="E32" s="14">
        <v>0</v>
      </c>
      <c r="F32" s="12">
        <v>0</v>
      </c>
      <c r="G32" s="13">
        <v>0</v>
      </c>
      <c r="H32" s="14">
        <v>0</v>
      </c>
      <c r="I32" s="12">
        <v>0</v>
      </c>
      <c r="J32" s="13">
        <v>0</v>
      </c>
      <c r="K32" s="14">
        <v>0</v>
      </c>
      <c r="L32" s="12">
        <v>0</v>
      </c>
      <c r="M32" s="13">
        <v>0</v>
      </c>
      <c r="N32" s="14">
        <v>0</v>
      </c>
      <c r="O32" s="12">
        <v>0</v>
      </c>
      <c r="P32" s="13">
        <v>0</v>
      </c>
      <c r="Q32" s="46">
        <v>0</v>
      </c>
      <c r="R32" s="12">
        <v>0</v>
      </c>
      <c r="S32" s="13">
        <v>0</v>
      </c>
      <c r="T32" s="46">
        <v>0</v>
      </c>
      <c r="U32" s="12">
        <v>0</v>
      </c>
      <c r="V32" s="13">
        <v>0</v>
      </c>
      <c r="W32" s="14">
        <v>0</v>
      </c>
      <c r="X32" s="12">
        <v>1</v>
      </c>
      <c r="Y32" s="13">
        <v>0</v>
      </c>
      <c r="Z32" s="14">
        <v>1</v>
      </c>
      <c r="AA32" s="12">
        <f t="shared" si="21"/>
        <v>1</v>
      </c>
      <c r="AB32" s="13">
        <f t="shared" si="22"/>
        <v>0</v>
      </c>
      <c r="AC32" s="46">
        <f t="shared" si="23"/>
        <v>1</v>
      </c>
    </row>
    <row r="33" spans="1:31" ht="12.6" customHeight="1" x14ac:dyDescent="0.2">
      <c r="A33" s="528" t="s">
        <v>22</v>
      </c>
      <c r="B33" s="3" t="s">
        <v>2</v>
      </c>
      <c r="C33" s="12">
        <v>0</v>
      </c>
      <c r="D33" s="13">
        <v>3</v>
      </c>
      <c r="E33" s="14">
        <v>3</v>
      </c>
      <c r="F33" s="12">
        <v>0</v>
      </c>
      <c r="G33" s="13">
        <v>1</v>
      </c>
      <c r="H33" s="14">
        <v>1</v>
      </c>
      <c r="I33" s="12">
        <v>0</v>
      </c>
      <c r="J33" s="13">
        <v>0</v>
      </c>
      <c r="K33" s="14">
        <v>0</v>
      </c>
      <c r="L33" s="12">
        <v>0</v>
      </c>
      <c r="M33" s="13">
        <v>0</v>
      </c>
      <c r="N33" s="14">
        <v>0</v>
      </c>
      <c r="O33" s="12">
        <v>0</v>
      </c>
      <c r="P33" s="13">
        <v>0</v>
      </c>
      <c r="Q33" s="46">
        <v>0</v>
      </c>
      <c r="R33" s="12">
        <v>0</v>
      </c>
      <c r="S33" s="13">
        <v>0</v>
      </c>
      <c r="T33" s="46">
        <v>0</v>
      </c>
      <c r="U33" s="12">
        <v>0</v>
      </c>
      <c r="V33" s="13">
        <v>0</v>
      </c>
      <c r="W33" s="14">
        <v>0</v>
      </c>
      <c r="X33" s="12">
        <v>0</v>
      </c>
      <c r="Y33" s="13">
        <v>0</v>
      </c>
      <c r="Z33" s="14">
        <v>0</v>
      </c>
      <c r="AA33" s="12">
        <f t="shared" si="19"/>
        <v>0</v>
      </c>
      <c r="AB33" s="13">
        <f t="shared" si="19"/>
        <v>4</v>
      </c>
      <c r="AC33" s="46">
        <f t="shared" si="20"/>
        <v>4</v>
      </c>
    </row>
    <row r="34" spans="1:31" s="4" customFormat="1" ht="12.6" customHeight="1" x14ac:dyDescent="0.2">
      <c r="A34" s="66" t="s">
        <v>94</v>
      </c>
      <c r="B34" s="9"/>
      <c r="C34" s="15">
        <f>SUM(C24:C33)</f>
        <v>4</v>
      </c>
      <c r="D34" s="16">
        <f t="shared" ref="D34:AC34" si="24">SUM(D24:D33)</f>
        <v>9</v>
      </c>
      <c r="E34" s="17">
        <f t="shared" si="24"/>
        <v>13</v>
      </c>
      <c r="F34" s="15">
        <f t="shared" si="24"/>
        <v>2</v>
      </c>
      <c r="G34" s="16">
        <f t="shared" si="24"/>
        <v>1</v>
      </c>
      <c r="H34" s="17">
        <f t="shared" si="24"/>
        <v>3</v>
      </c>
      <c r="I34" s="15">
        <f t="shared" si="24"/>
        <v>0</v>
      </c>
      <c r="J34" s="16">
        <f t="shared" si="24"/>
        <v>0</v>
      </c>
      <c r="K34" s="17">
        <f t="shared" si="24"/>
        <v>0</v>
      </c>
      <c r="L34" s="15">
        <f t="shared" si="24"/>
        <v>2</v>
      </c>
      <c r="M34" s="16">
        <f t="shared" si="24"/>
        <v>0</v>
      </c>
      <c r="N34" s="17">
        <f t="shared" si="24"/>
        <v>2</v>
      </c>
      <c r="O34" s="15">
        <f t="shared" si="24"/>
        <v>0</v>
      </c>
      <c r="P34" s="16">
        <f t="shared" si="24"/>
        <v>0</v>
      </c>
      <c r="Q34" s="47">
        <f t="shared" si="24"/>
        <v>0</v>
      </c>
      <c r="R34" s="15">
        <f t="shared" si="24"/>
        <v>0</v>
      </c>
      <c r="S34" s="16">
        <f t="shared" si="24"/>
        <v>0</v>
      </c>
      <c r="T34" s="47">
        <f t="shared" si="24"/>
        <v>0</v>
      </c>
      <c r="U34" s="15">
        <f t="shared" si="24"/>
        <v>0</v>
      </c>
      <c r="V34" s="16">
        <f t="shared" si="24"/>
        <v>1</v>
      </c>
      <c r="W34" s="17">
        <f t="shared" si="24"/>
        <v>1</v>
      </c>
      <c r="X34" s="15">
        <f t="shared" si="24"/>
        <v>2</v>
      </c>
      <c r="Y34" s="16">
        <f t="shared" si="24"/>
        <v>1</v>
      </c>
      <c r="Z34" s="17">
        <f t="shared" si="24"/>
        <v>3</v>
      </c>
      <c r="AA34" s="15">
        <f t="shared" si="24"/>
        <v>10</v>
      </c>
      <c r="AB34" s="16">
        <f t="shared" si="24"/>
        <v>12</v>
      </c>
      <c r="AC34" s="47">
        <f t="shared" si="24"/>
        <v>22</v>
      </c>
    </row>
    <row r="35" spans="1:31" ht="12.6" customHeight="1" x14ac:dyDescent="0.2">
      <c r="A35" s="528" t="s">
        <v>23</v>
      </c>
      <c r="B35" s="3" t="s">
        <v>2</v>
      </c>
      <c r="C35" s="12">
        <v>0</v>
      </c>
      <c r="D35" s="13">
        <v>2</v>
      </c>
      <c r="E35" s="14">
        <v>2</v>
      </c>
      <c r="F35" s="12">
        <v>0</v>
      </c>
      <c r="G35" s="13">
        <v>0</v>
      </c>
      <c r="H35" s="14">
        <v>0</v>
      </c>
      <c r="I35" s="12">
        <v>0</v>
      </c>
      <c r="J35" s="13">
        <v>0</v>
      </c>
      <c r="K35" s="14">
        <v>0</v>
      </c>
      <c r="L35" s="12">
        <v>0</v>
      </c>
      <c r="M35" s="13">
        <v>0</v>
      </c>
      <c r="N35" s="14">
        <v>0</v>
      </c>
      <c r="O35" s="12">
        <v>0</v>
      </c>
      <c r="P35" s="13">
        <v>0</v>
      </c>
      <c r="Q35" s="46">
        <v>0</v>
      </c>
      <c r="R35" s="12">
        <v>0</v>
      </c>
      <c r="S35" s="13">
        <v>0</v>
      </c>
      <c r="T35" s="46">
        <v>0</v>
      </c>
      <c r="U35" s="12">
        <v>0</v>
      </c>
      <c r="V35" s="13">
        <v>0</v>
      </c>
      <c r="W35" s="14">
        <v>0</v>
      </c>
      <c r="X35" s="12">
        <v>0</v>
      </c>
      <c r="Y35" s="13">
        <v>1</v>
      </c>
      <c r="Z35" s="14">
        <v>1</v>
      </c>
      <c r="AA35" s="12">
        <f t="shared" ref="AA35:AB36" si="25">SUM(C35,F35,I35,L35,O35,R35,U35,X35)</f>
        <v>0</v>
      </c>
      <c r="AB35" s="13">
        <f t="shared" si="25"/>
        <v>3</v>
      </c>
      <c r="AC35" s="46">
        <f t="shared" ref="AC35:AC36" si="26">SUM(AA35:AB35)</f>
        <v>3</v>
      </c>
    </row>
    <row r="36" spans="1:31" ht="12.6" customHeight="1" x14ac:dyDescent="0.2">
      <c r="A36" s="528" t="s">
        <v>24</v>
      </c>
      <c r="B36" s="3" t="s">
        <v>86</v>
      </c>
      <c r="C36" s="12">
        <v>0</v>
      </c>
      <c r="D36" s="13">
        <v>0</v>
      </c>
      <c r="E36" s="14">
        <v>0</v>
      </c>
      <c r="F36" s="12">
        <v>1</v>
      </c>
      <c r="G36" s="13">
        <v>0</v>
      </c>
      <c r="H36" s="14">
        <v>1</v>
      </c>
      <c r="I36" s="12">
        <v>0</v>
      </c>
      <c r="J36" s="13">
        <v>0</v>
      </c>
      <c r="K36" s="14">
        <v>0</v>
      </c>
      <c r="L36" s="12">
        <v>0</v>
      </c>
      <c r="M36" s="13">
        <v>2</v>
      </c>
      <c r="N36" s="14">
        <v>2</v>
      </c>
      <c r="O36" s="12">
        <v>0</v>
      </c>
      <c r="P36" s="13">
        <v>0</v>
      </c>
      <c r="Q36" s="46">
        <v>0</v>
      </c>
      <c r="R36" s="12">
        <v>0</v>
      </c>
      <c r="S36" s="13">
        <v>0</v>
      </c>
      <c r="T36" s="46">
        <v>0</v>
      </c>
      <c r="U36" s="12">
        <v>4</v>
      </c>
      <c r="V36" s="13">
        <v>4</v>
      </c>
      <c r="W36" s="14">
        <v>8</v>
      </c>
      <c r="X36" s="12">
        <v>1</v>
      </c>
      <c r="Y36" s="13">
        <v>0</v>
      </c>
      <c r="Z36" s="14">
        <v>1</v>
      </c>
      <c r="AA36" s="12">
        <f t="shared" si="25"/>
        <v>6</v>
      </c>
      <c r="AB36" s="13">
        <f t="shared" si="25"/>
        <v>6</v>
      </c>
      <c r="AC36" s="46">
        <f t="shared" si="26"/>
        <v>12</v>
      </c>
    </row>
    <row r="37" spans="1:31" s="4" customFormat="1" ht="12.6" customHeight="1" x14ac:dyDescent="0.2">
      <c r="A37" s="66" t="s">
        <v>95</v>
      </c>
      <c r="B37" s="9"/>
      <c r="C37" s="15">
        <f>SUM(C35:C36)</f>
        <v>0</v>
      </c>
      <c r="D37" s="16">
        <f t="shared" ref="D37:Z37" si="27">SUM(D35:D36)</f>
        <v>2</v>
      </c>
      <c r="E37" s="17">
        <f t="shared" si="27"/>
        <v>2</v>
      </c>
      <c r="F37" s="15">
        <f t="shared" si="27"/>
        <v>1</v>
      </c>
      <c r="G37" s="16">
        <f t="shared" si="27"/>
        <v>0</v>
      </c>
      <c r="H37" s="17">
        <f t="shared" si="27"/>
        <v>1</v>
      </c>
      <c r="I37" s="15">
        <f t="shared" si="27"/>
        <v>0</v>
      </c>
      <c r="J37" s="16">
        <f t="shared" si="27"/>
        <v>0</v>
      </c>
      <c r="K37" s="17">
        <f t="shared" si="27"/>
        <v>0</v>
      </c>
      <c r="L37" s="15">
        <f t="shared" si="27"/>
        <v>0</v>
      </c>
      <c r="M37" s="16">
        <f t="shared" si="27"/>
        <v>2</v>
      </c>
      <c r="N37" s="17">
        <f t="shared" si="27"/>
        <v>2</v>
      </c>
      <c r="O37" s="15">
        <f t="shared" si="27"/>
        <v>0</v>
      </c>
      <c r="P37" s="16">
        <f t="shared" si="27"/>
        <v>0</v>
      </c>
      <c r="Q37" s="47">
        <f t="shared" si="27"/>
        <v>0</v>
      </c>
      <c r="R37" s="15">
        <f t="shared" si="27"/>
        <v>0</v>
      </c>
      <c r="S37" s="16">
        <f t="shared" si="27"/>
        <v>0</v>
      </c>
      <c r="T37" s="47">
        <f t="shared" si="27"/>
        <v>0</v>
      </c>
      <c r="U37" s="15">
        <f t="shared" si="27"/>
        <v>4</v>
      </c>
      <c r="V37" s="16">
        <f t="shared" si="27"/>
        <v>4</v>
      </c>
      <c r="W37" s="17">
        <f t="shared" si="27"/>
        <v>8</v>
      </c>
      <c r="X37" s="15">
        <f t="shared" si="27"/>
        <v>1</v>
      </c>
      <c r="Y37" s="16">
        <f t="shared" si="27"/>
        <v>1</v>
      </c>
      <c r="Z37" s="17">
        <f t="shared" si="27"/>
        <v>2</v>
      </c>
      <c r="AA37" s="15">
        <f>SUM(AA35:AA36)</f>
        <v>6</v>
      </c>
      <c r="AB37" s="16">
        <f t="shared" ref="AB37:AC37" si="28">SUM(AB35:AB36)</f>
        <v>9</v>
      </c>
      <c r="AC37" s="47">
        <f t="shared" si="28"/>
        <v>15</v>
      </c>
    </row>
    <row r="38" spans="1:31" ht="12.6" customHeight="1" x14ac:dyDescent="0.2">
      <c r="A38" s="528" t="s">
        <v>25</v>
      </c>
      <c r="B38" s="3" t="s">
        <v>2</v>
      </c>
      <c r="C38" s="12">
        <v>22</v>
      </c>
      <c r="D38" s="13">
        <v>14</v>
      </c>
      <c r="E38" s="14">
        <v>36</v>
      </c>
      <c r="F38" s="12">
        <v>10</v>
      </c>
      <c r="G38" s="13">
        <v>4</v>
      </c>
      <c r="H38" s="14">
        <v>14</v>
      </c>
      <c r="I38" s="12">
        <v>2</v>
      </c>
      <c r="J38" s="13">
        <v>0</v>
      </c>
      <c r="K38" s="14">
        <v>2</v>
      </c>
      <c r="L38" s="12">
        <v>0</v>
      </c>
      <c r="M38" s="13">
        <v>0</v>
      </c>
      <c r="N38" s="14">
        <v>0</v>
      </c>
      <c r="O38" s="12">
        <v>1</v>
      </c>
      <c r="P38" s="13">
        <v>1</v>
      </c>
      <c r="Q38" s="46">
        <v>2</v>
      </c>
      <c r="R38" s="12">
        <v>0</v>
      </c>
      <c r="S38" s="13">
        <v>0</v>
      </c>
      <c r="T38" s="46">
        <v>0</v>
      </c>
      <c r="U38" s="12">
        <v>1</v>
      </c>
      <c r="V38" s="13">
        <v>0</v>
      </c>
      <c r="W38" s="14">
        <v>1</v>
      </c>
      <c r="X38" s="12">
        <v>3</v>
      </c>
      <c r="Y38" s="13">
        <v>2</v>
      </c>
      <c r="Z38" s="14">
        <v>5</v>
      </c>
      <c r="AA38" s="12">
        <f t="shared" ref="AA38:AB47" si="29">SUM(C38,F38,I38,L38,O38,R38,U38,X38)</f>
        <v>39</v>
      </c>
      <c r="AB38" s="13">
        <f t="shared" si="29"/>
        <v>21</v>
      </c>
      <c r="AC38" s="46">
        <f t="shared" ref="AC38:AC47" si="30">SUM(AA38:AB38)</f>
        <v>60</v>
      </c>
    </row>
    <row r="39" spans="1:31" ht="12.6" customHeight="1" x14ac:dyDescent="0.2">
      <c r="A39" s="532" t="s">
        <v>169</v>
      </c>
      <c r="B39" s="3" t="s">
        <v>87</v>
      </c>
      <c r="C39" s="12">
        <v>1</v>
      </c>
      <c r="D39" s="13">
        <v>0</v>
      </c>
      <c r="E39" s="14">
        <v>1</v>
      </c>
      <c r="F39" s="12">
        <v>0</v>
      </c>
      <c r="G39" s="13">
        <v>0</v>
      </c>
      <c r="H39" s="14">
        <v>0</v>
      </c>
      <c r="I39" s="12">
        <v>0</v>
      </c>
      <c r="J39" s="13">
        <v>0</v>
      </c>
      <c r="K39" s="14">
        <v>0</v>
      </c>
      <c r="L39" s="12">
        <v>0</v>
      </c>
      <c r="M39" s="13">
        <v>0</v>
      </c>
      <c r="N39" s="14">
        <v>0</v>
      </c>
      <c r="O39" s="12">
        <v>0</v>
      </c>
      <c r="P39" s="13">
        <v>0</v>
      </c>
      <c r="Q39" s="46">
        <v>0</v>
      </c>
      <c r="R39" s="12">
        <v>0</v>
      </c>
      <c r="S39" s="13">
        <v>0</v>
      </c>
      <c r="T39" s="46">
        <v>0</v>
      </c>
      <c r="U39" s="12">
        <v>0</v>
      </c>
      <c r="V39" s="13">
        <v>0</v>
      </c>
      <c r="W39" s="14">
        <v>0</v>
      </c>
      <c r="X39" s="12">
        <v>0</v>
      </c>
      <c r="Y39" s="13">
        <v>0</v>
      </c>
      <c r="Z39" s="14">
        <v>0</v>
      </c>
      <c r="AA39" s="12">
        <f t="shared" ref="AA39" si="31">SUM(C39,F39,I39,L39,O39,R39,U39,X39)</f>
        <v>1</v>
      </c>
      <c r="AB39" s="13">
        <f t="shared" ref="AB39" si="32">SUM(D39,G39,J39,M39,P39,S39,V39,Y39)</f>
        <v>0</v>
      </c>
      <c r="AC39" s="46">
        <f t="shared" ref="AC39" si="33">SUM(AA39:AB39)</f>
        <v>1</v>
      </c>
    </row>
    <row r="40" spans="1:31" ht="12.6" hidden="1" customHeight="1" x14ac:dyDescent="0.2">
      <c r="A40" s="528" t="s">
        <v>170</v>
      </c>
      <c r="B40" s="3" t="s">
        <v>87</v>
      </c>
      <c r="C40" s="12"/>
      <c r="D40" s="13"/>
      <c r="E40" s="14"/>
      <c r="F40" s="12"/>
      <c r="G40" s="13"/>
      <c r="H40" s="14"/>
      <c r="I40" s="12"/>
      <c r="J40" s="13"/>
      <c r="K40" s="14"/>
      <c r="L40" s="12"/>
      <c r="M40" s="13"/>
      <c r="N40" s="14"/>
      <c r="O40" s="12"/>
      <c r="P40" s="13"/>
      <c r="Q40" s="46"/>
      <c r="R40" s="12"/>
      <c r="S40" s="13"/>
      <c r="T40" s="46"/>
      <c r="U40" s="12"/>
      <c r="V40" s="13"/>
      <c r="W40" s="14"/>
      <c r="X40" s="12"/>
      <c r="Y40" s="13"/>
      <c r="Z40" s="14"/>
      <c r="AA40" s="12">
        <f t="shared" si="29"/>
        <v>0</v>
      </c>
      <c r="AB40" s="13">
        <f t="shared" si="29"/>
        <v>0</v>
      </c>
      <c r="AC40" s="46">
        <f t="shared" si="30"/>
        <v>0</v>
      </c>
    </row>
    <row r="41" spans="1:31" ht="12.6" customHeight="1" x14ac:dyDescent="0.2">
      <c r="A41" s="117" t="s">
        <v>159</v>
      </c>
      <c r="B41" s="118" t="s">
        <v>87</v>
      </c>
      <c r="C41" s="119">
        <v>0</v>
      </c>
      <c r="D41" s="120">
        <v>2</v>
      </c>
      <c r="E41" s="121">
        <v>2</v>
      </c>
      <c r="F41" s="119">
        <v>0</v>
      </c>
      <c r="G41" s="120">
        <v>0</v>
      </c>
      <c r="H41" s="121">
        <v>0</v>
      </c>
      <c r="I41" s="119">
        <v>0</v>
      </c>
      <c r="J41" s="120">
        <v>0</v>
      </c>
      <c r="K41" s="121">
        <v>0</v>
      </c>
      <c r="L41" s="119">
        <v>0</v>
      </c>
      <c r="M41" s="120">
        <v>0</v>
      </c>
      <c r="N41" s="121">
        <v>0</v>
      </c>
      <c r="O41" s="119">
        <v>0</v>
      </c>
      <c r="P41" s="120">
        <v>0</v>
      </c>
      <c r="Q41" s="122">
        <v>0</v>
      </c>
      <c r="R41" s="119">
        <v>0</v>
      </c>
      <c r="S41" s="120">
        <v>0</v>
      </c>
      <c r="T41" s="122">
        <v>0</v>
      </c>
      <c r="U41" s="119">
        <v>0</v>
      </c>
      <c r="V41" s="120">
        <v>0</v>
      </c>
      <c r="W41" s="121">
        <v>0</v>
      </c>
      <c r="X41" s="119">
        <v>0</v>
      </c>
      <c r="Y41" s="120">
        <v>0</v>
      </c>
      <c r="Z41" s="121">
        <v>0</v>
      </c>
      <c r="AA41" s="119">
        <f t="shared" si="29"/>
        <v>0</v>
      </c>
      <c r="AB41" s="120">
        <f t="shared" si="29"/>
        <v>2</v>
      </c>
      <c r="AC41" s="122">
        <f t="shared" si="30"/>
        <v>2</v>
      </c>
    </row>
    <row r="42" spans="1:31" ht="12.6" customHeight="1" x14ac:dyDescent="0.2">
      <c r="A42" s="528" t="s">
        <v>125</v>
      </c>
      <c r="B42" s="3" t="s">
        <v>126</v>
      </c>
      <c r="C42" s="12">
        <v>4</v>
      </c>
      <c r="D42" s="13">
        <v>4</v>
      </c>
      <c r="E42" s="14">
        <v>8</v>
      </c>
      <c r="F42" s="12">
        <v>0</v>
      </c>
      <c r="G42" s="13">
        <v>0</v>
      </c>
      <c r="H42" s="14">
        <v>0</v>
      </c>
      <c r="I42" s="12">
        <v>0</v>
      </c>
      <c r="J42" s="13">
        <v>0</v>
      </c>
      <c r="K42" s="14">
        <v>0</v>
      </c>
      <c r="L42" s="12">
        <v>0</v>
      </c>
      <c r="M42" s="13">
        <v>1</v>
      </c>
      <c r="N42" s="14">
        <v>1</v>
      </c>
      <c r="O42" s="12">
        <v>0</v>
      </c>
      <c r="P42" s="13">
        <v>0</v>
      </c>
      <c r="Q42" s="46">
        <v>0</v>
      </c>
      <c r="R42" s="12">
        <v>0</v>
      </c>
      <c r="S42" s="13">
        <v>0</v>
      </c>
      <c r="T42" s="46">
        <v>0</v>
      </c>
      <c r="U42" s="12">
        <v>0</v>
      </c>
      <c r="V42" s="13">
        <v>2</v>
      </c>
      <c r="W42" s="14">
        <v>2</v>
      </c>
      <c r="X42" s="12">
        <v>0</v>
      </c>
      <c r="Y42" s="13">
        <v>1</v>
      </c>
      <c r="Z42" s="14">
        <v>1</v>
      </c>
      <c r="AA42" s="12">
        <f t="shared" si="29"/>
        <v>4</v>
      </c>
      <c r="AB42" s="13">
        <f t="shared" si="29"/>
        <v>8</v>
      </c>
      <c r="AC42" s="46">
        <f t="shared" si="30"/>
        <v>12</v>
      </c>
    </row>
    <row r="43" spans="1:31" ht="12.6" customHeight="1" x14ac:dyDescent="0.2">
      <c r="A43" s="528"/>
      <c r="B43" s="3" t="s">
        <v>2</v>
      </c>
      <c r="C43" s="12">
        <v>16</v>
      </c>
      <c r="D43" s="13">
        <v>11</v>
      </c>
      <c r="E43" s="14">
        <v>27</v>
      </c>
      <c r="F43" s="12">
        <v>1</v>
      </c>
      <c r="G43" s="13">
        <v>2</v>
      </c>
      <c r="H43" s="14">
        <v>3</v>
      </c>
      <c r="I43" s="12">
        <v>1</v>
      </c>
      <c r="J43" s="13">
        <v>0</v>
      </c>
      <c r="K43" s="14">
        <v>1</v>
      </c>
      <c r="L43" s="12">
        <v>1</v>
      </c>
      <c r="M43" s="13">
        <v>0</v>
      </c>
      <c r="N43" s="14">
        <v>1</v>
      </c>
      <c r="O43" s="12">
        <v>0</v>
      </c>
      <c r="P43" s="13">
        <v>0</v>
      </c>
      <c r="Q43" s="46">
        <v>0</v>
      </c>
      <c r="R43" s="12">
        <v>0</v>
      </c>
      <c r="S43" s="13">
        <v>0</v>
      </c>
      <c r="T43" s="46">
        <v>0</v>
      </c>
      <c r="U43" s="12">
        <v>1</v>
      </c>
      <c r="V43" s="13">
        <v>0</v>
      </c>
      <c r="W43" s="14">
        <v>1</v>
      </c>
      <c r="X43" s="12">
        <v>1</v>
      </c>
      <c r="Y43" s="13">
        <v>1</v>
      </c>
      <c r="Z43" s="14">
        <v>2</v>
      </c>
      <c r="AA43" s="12">
        <f t="shared" si="29"/>
        <v>21</v>
      </c>
      <c r="AB43" s="13">
        <f t="shared" si="29"/>
        <v>14</v>
      </c>
      <c r="AC43" s="46">
        <f t="shared" si="30"/>
        <v>35</v>
      </c>
    </row>
    <row r="44" spans="1:31" ht="12.6" customHeight="1" x14ac:dyDescent="0.2">
      <c r="A44" s="66" t="s">
        <v>127</v>
      </c>
      <c r="B44" s="9"/>
      <c r="C44" s="15">
        <f>SUM(C42:C43)</f>
        <v>20</v>
      </c>
      <c r="D44" s="16">
        <f t="shared" ref="D44:Z44" si="34">SUM(D42:D43)</f>
        <v>15</v>
      </c>
      <c r="E44" s="17">
        <f t="shared" si="34"/>
        <v>35</v>
      </c>
      <c r="F44" s="15">
        <f t="shared" si="34"/>
        <v>1</v>
      </c>
      <c r="G44" s="16">
        <f t="shared" si="34"/>
        <v>2</v>
      </c>
      <c r="H44" s="17">
        <f t="shared" si="34"/>
        <v>3</v>
      </c>
      <c r="I44" s="15">
        <f t="shared" si="34"/>
        <v>1</v>
      </c>
      <c r="J44" s="16">
        <f t="shared" si="34"/>
        <v>0</v>
      </c>
      <c r="K44" s="17">
        <f t="shared" si="34"/>
        <v>1</v>
      </c>
      <c r="L44" s="15">
        <f t="shared" si="34"/>
        <v>1</v>
      </c>
      <c r="M44" s="16">
        <f t="shared" si="34"/>
        <v>1</v>
      </c>
      <c r="N44" s="17">
        <f t="shared" si="34"/>
        <v>2</v>
      </c>
      <c r="O44" s="15">
        <f t="shared" si="34"/>
        <v>0</v>
      </c>
      <c r="P44" s="16">
        <f t="shared" si="34"/>
        <v>0</v>
      </c>
      <c r="Q44" s="47">
        <f t="shared" si="34"/>
        <v>0</v>
      </c>
      <c r="R44" s="15">
        <f t="shared" si="34"/>
        <v>0</v>
      </c>
      <c r="S44" s="16">
        <f t="shared" si="34"/>
        <v>0</v>
      </c>
      <c r="T44" s="47">
        <f t="shared" si="34"/>
        <v>0</v>
      </c>
      <c r="U44" s="15">
        <f t="shared" si="34"/>
        <v>1</v>
      </c>
      <c r="V44" s="16">
        <f t="shared" si="34"/>
        <v>2</v>
      </c>
      <c r="W44" s="17">
        <f t="shared" si="34"/>
        <v>3</v>
      </c>
      <c r="X44" s="15">
        <f t="shared" si="34"/>
        <v>1</v>
      </c>
      <c r="Y44" s="16">
        <f t="shared" si="34"/>
        <v>2</v>
      </c>
      <c r="Z44" s="17">
        <f t="shared" si="34"/>
        <v>3</v>
      </c>
      <c r="AA44" s="15">
        <f>SUM(AA42:AA43)</f>
        <v>25</v>
      </c>
      <c r="AB44" s="16">
        <f t="shared" ref="AB44:AC44" si="35">SUM(AB42:AB43)</f>
        <v>22</v>
      </c>
      <c r="AC44" s="47">
        <f t="shared" si="35"/>
        <v>47</v>
      </c>
    </row>
    <row r="45" spans="1:31" ht="12.6" customHeight="1" x14ac:dyDescent="0.2">
      <c r="A45" s="73" t="s">
        <v>26</v>
      </c>
      <c r="B45" s="74" t="s">
        <v>2</v>
      </c>
      <c r="C45" s="75">
        <v>10</v>
      </c>
      <c r="D45" s="76">
        <v>3</v>
      </c>
      <c r="E45" s="77">
        <v>13</v>
      </c>
      <c r="F45" s="75">
        <v>5</v>
      </c>
      <c r="G45" s="76">
        <v>1</v>
      </c>
      <c r="H45" s="77">
        <v>6</v>
      </c>
      <c r="I45" s="75">
        <v>0</v>
      </c>
      <c r="J45" s="76">
        <v>0</v>
      </c>
      <c r="K45" s="77">
        <v>0</v>
      </c>
      <c r="L45" s="75">
        <v>2</v>
      </c>
      <c r="M45" s="76">
        <v>0</v>
      </c>
      <c r="N45" s="77">
        <v>2</v>
      </c>
      <c r="O45" s="75">
        <v>3</v>
      </c>
      <c r="P45" s="76">
        <v>0</v>
      </c>
      <c r="Q45" s="78">
        <v>3</v>
      </c>
      <c r="R45" s="75">
        <v>0</v>
      </c>
      <c r="S45" s="76">
        <v>0</v>
      </c>
      <c r="T45" s="78">
        <v>0</v>
      </c>
      <c r="U45" s="75">
        <v>1</v>
      </c>
      <c r="V45" s="76">
        <v>0</v>
      </c>
      <c r="W45" s="77">
        <v>1</v>
      </c>
      <c r="X45" s="75">
        <v>0</v>
      </c>
      <c r="Y45" s="76">
        <v>0</v>
      </c>
      <c r="Z45" s="77">
        <v>0</v>
      </c>
      <c r="AA45" s="75">
        <f t="shared" si="29"/>
        <v>21</v>
      </c>
      <c r="AB45" s="76">
        <f t="shared" si="29"/>
        <v>4</v>
      </c>
      <c r="AC45" s="78">
        <f t="shared" si="30"/>
        <v>25</v>
      </c>
    </row>
    <row r="46" spans="1:31" ht="12.6" customHeight="1" x14ac:dyDescent="0.2">
      <c r="A46" s="73" t="s">
        <v>27</v>
      </c>
      <c r="B46" s="74" t="s">
        <v>90</v>
      </c>
      <c r="C46" s="75">
        <v>1</v>
      </c>
      <c r="D46" s="76">
        <v>0</v>
      </c>
      <c r="E46" s="77">
        <v>1</v>
      </c>
      <c r="F46" s="75">
        <v>0</v>
      </c>
      <c r="G46" s="76">
        <v>0</v>
      </c>
      <c r="H46" s="77">
        <v>0</v>
      </c>
      <c r="I46" s="75">
        <v>0</v>
      </c>
      <c r="J46" s="76">
        <v>0</v>
      </c>
      <c r="K46" s="77">
        <v>0</v>
      </c>
      <c r="L46" s="75">
        <v>1</v>
      </c>
      <c r="M46" s="76">
        <v>0</v>
      </c>
      <c r="N46" s="77">
        <v>1</v>
      </c>
      <c r="O46" s="75">
        <v>0</v>
      </c>
      <c r="P46" s="76">
        <v>0</v>
      </c>
      <c r="Q46" s="78">
        <v>0</v>
      </c>
      <c r="R46" s="75">
        <v>0</v>
      </c>
      <c r="S46" s="76">
        <v>0</v>
      </c>
      <c r="T46" s="78">
        <v>0</v>
      </c>
      <c r="U46" s="75">
        <v>0</v>
      </c>
      <c r="V46" s="76">
        <v>0</v>
      </c>
      <c r="W46" s="77">
        <v>0</v>
      </c>
      <c r="X46" s="75">
        <v>0</v>
      </c>
      <c r="Y46" s="76">
        <v>0</v>
      </c>
      <c r="Z46" s="77">
        <v>0</v>
      </c>
      <c r="AA46" s="75">
        <f t="shared" si="29"/>
        <v>2</v>
      </c>
      <c r="AB46" s="76">
        <f t="shared" si="29"/>
        <v>0</v>
      </c>
      <c r="AC46" s="78">
        <f t="shared" si="30"/>
        <v>2</v>
      </c>
    </row>
    <row r="47" spans="1:31" s="5" customFormat="1" ht="12.6" hidden="1" customHeight="1" x14ac:dyDescent="0.2">
      <c r="A47" s="528" t="s">
        <v>3</v>
      </c>
      <c r="B47" s="3" t="s">
        <v>90</v>
      </c>
      <c r="C47" s="12"/>
      <c r="D47" s="13"/>
      <c r="E47" s="14"/>
      <c r="F47" s="12"/>
      <c r="G47" s="13"/>
      <c r="H47" s="14"/>
      <c r="I47" s="12"/>
      <c r="J47" s="13"/>
      <c r="K47" s="14"/>
      <c r="L47" s="12"/>
      <c r="M47" s="13"/>
      <c r="N47" s="14"/>
      <c r="O47" s="12"/>
      <c r="P47" s="13"/>
      <c r="Q47" s="46"/>
      <c r="R47" s="12"/>
      <c r="S47" s="13"/>
      <c r="T47" s="46"/>
      <c r="U47" s="12"/>
      <c r="V47" s="13"/>
      <c r="W47" s="14"/>
      <c r="X47" s="12"/>
      <c r="Y47" s="13"/>
      <c r="Z47" s="14"/>
      <c r="AA47" s="12">
        <f t="shared" si="29"/>
        <v>0</v>
      </c>
      <c r="AB47" s="13">
        <f t="shared" si="29"/>
        <v>0</v>
      </c>
      <c r="AC47" s="46">
        <f t="shared" si="30"/>
        <v>0</v>
      </c>
    </row>
    <row r="48" spans="1:31" s="10" customFormat="1" ht="12.6" customHeight="1" x14ac:dyDescent="0.25">
      <c r="A48" s="48" t="s">
        <v>96</v>
      </c>
      <c r="B48" s="18"/>
      <c r="C48" s="93">
        <f>SUM(C8,C11,C12,C13,C14,C15,C16,C23,C34,C37,C38,C44,C45,C46,C47,C41,C40,C39)</f>
        <v>122</v>
      </c>
      <c r="D48" s="106">
        <f t="shared" ref="D48:E48" si="36">SUM(D8,D11,D12,D13,D14,D15,D16,D23,D34,D37,D38,D44,D45,D46,D47,D41,D40,D39)</f>
        <v>100</v>
      </c>
      <c r="E48" s="107">
        <f t="shared" si="36"/>
        <v>222</v>
      </c>
      <c r="F48" s="19">
        <f t="shared" ref="F48:Z48" si="37">SUM(F8,F11,F12,F13,F14,F15,F16,F23,F34,F37,F38,F44,F45,F46,F47,F41,F40)</f>
        <v>25</v>
      </c>
      <c r="G48" s="20">
        <f t="shared" si="37"/>
        <v>9</v>
      </c>
      <c r="H48" s="21">
        <f t="shared" si="37"/>
        <v>34</v>
      </c>
      <c r="I48" s="19">
        <f t="shared" si="37"/>
        <v>3</v>
      </c>
      <c r="J48" s="20">
        <f t="shared" si="37"/>
        <v>0</v>
      </c>
      <c r="K48" s="21">
        <f t="shared" si="37"/>
        <v>3</v>
      </c>
      <c r="L48" s="19">
        <f t="shared" si="37"/>
        <v>9</v>
      </c>
      <c r="M48" s="20">
        <f t="shared" si="37"/>
        <v>11</v>
      </c>
      <c r="N48" s="21">
        <f t="shared" si="37"/>
        <v>20</v>
      </c>
      <c r="O48" s="19">
        <f t="shared" si="37"/>
        <v>7</v>
      </c>
      <c r="P48" s="20">
        <f t="shared" si="37"/>
        <v>3</v>
      </c>
      <c r="Q48" s="49">
        <f t="shared" si="37"/>
        <v>10</v>
      </c>
      <c r="R48" s="19">
        <f t="shared" si="37"/>
        <v>0</v>
      </c>
      <c r="S48" s="20">
        <f t="shared" si="37"/>
        <v>0</v>
      </c>
      <c r="T48" s="49">
        <f t="shared" si="37"/>
        <v>0</v>
      </c>
      <c r="U48" s="19">
        <f t="shared" si="37"/>
        <v>23</v>
      </c>
      <c r="V48" s="20">
        <f t="shared" si="37"/>
        <v>18</v>
      </c>
      <c r="W48" s="21">
        <f t="shared" si="37"/>
        <v>41</v>
      </c>
      <c r="X48" s="19">
        <f t="shared" si="37"/>
        <v>10</v>
      </c>
      <c r="Y48" s="20">
        <f t="shared" si="37"/>
        <v>8</v>
      </c>
      <c r="Z48" s="21">
        <f t="shared" si="37"/>
        <v>18</v>
      </c>
      <c r="AA48" s="535">
        <f>SUM(AA8,AA11,AA12,AA13,AA14,AA15,AA16,AA23,AA34,AA37,AA38,AA44,AA45,AA46,AA47,AA41,AA40,AA39)</f>
        <v>199</v>
      </c>
      <c r="AB48" s="106">
        <f t="shared" ref="AB48:AC48" si="38">SUM(AB8,AB11,AB12,AB13,AB14,AB15,AB16,AB23,AB34,AB37,AB38,AB44,AB45,AB46,AB47,AB41,AB40,AB39)</f>
        <v>149</v>
      </c>
      <c r="AC48" s="536">
        <f t="shared" si="38"/>
        <v>348</v>
      </c>
      <c r="AD48" s="115"/>
      <c r="AE48" s="115"/>
    </row>
    <row r="49" spans="1:29" ht="12.6" customHeight="1" x14ac:dyDescent="0.2">
      <c r="A49" s="529" t="s">
        <v>28</v>
      </c>
      <c r="B49" s="3" t="s">
        <v>2</v>
      </c>
      <c r="C49" s="12">
        <v>17</v>
      </c>
      <c r="D49" s="13">
        <v>22</v>
      </c>
      <c r="E49" s="14">
        <v>39</v>
      </c>
      <c r="F49" s="12">
        <v>0</v>
      </c>
      <c r="G49" s="13">
        <v>4</v>
      </c>
      <c r="H49" s="14">
        <v>4</v>
      </c>
      <c r="I49" s="12">
        <v>0</v>
      </c>
      <c r="J49" s="13">
        <v>0</v>
      </c>
      <c r="K49" s="14">
        <v>0</v>
      </c>
      <c r="L49" s="12">
        <v>2</v>
      </c>
      <c r="M49" s="13">
        <v>4</v>
      </c>
      <c r="N49" s="14">
        <v>6</v>
      </c>
      <c r="O49" s="12">
        <v>0</v>
      </c>
      <c r="P49" s="13">
        <v>0</v>
      </c>
      <c r="Q49" s="46">
        <v>0</v>
      </c>
      <c r="R49" s="12">
        <v>0</v>
      </c>
      <c r="S49" s="13">
        <v>0</v>
      </c>
      <c r="T49" s="46">
        <v>0</v>
      </c>
      <c r="U49" s="12">
        <v>9</v>
      </c>
      <c r="V49" s="13">
        <v>0</v>
      </c>
      <c r="W49" s="14">
        <v>9</v>
      </c>
      <c r="X49" s="12">
        <v>0</v>
      </c>
      <c r="Y49" s="13">
        <v>1</v>
      </c>
      <c r="Z49" s="14">
        <v>1</v>
      </c>
      <c r="AA49" s="12">
        <f t="shared" ref="AA49:AB64" si="39">SUM(C49,F49,I49,L49,O49,R49,U49,X49)</f>
        <v>28</v>
      </c>
      <c r="AB49" s="13">
        <f t="shared" si="39"/>
        <v>31</v>
      </c>
      <c r="AC49" s="46">
        <f t="shared" ref="AC49:AC64" si="40">SUM(AA49:AB49)</f>
        <v>59</v>
      </c>
    </row>
    <row r="50" spans="1:29" ht="12.6" hidden="1" customHeight="1" x14ac:dyDescent="0.2">
      <c r="A50" s="73" t="s">
        <v>29</v>
      </c>
      <c r="B50" s="74" t="s">
        <v>87</v>
      </c>
      <c r="C50" s="75"/>
      <c r="D50" s="76"/>
      <c r="E50" s="77"/>
      <c r="F50" s="75"/>
      <c r="G50" s="76"/>
      <c r="H50" s="77"/>
      <c r="I50" s="75"/>
      <c r="J50" s="76"/>
      <c r="K50" s="77"/>
      <c r="L50" s="75"/>
      <c r="M50" s="76"/>
      <c r="N50" s="77"/>
      <c r="O50" s="75"/>
      <c r="P50" s="76"/>
      <c r="Q50" s="78"/>
      <c r="R50" s="75"/>
      <c r="S50" s="76"/>
      <c r="T50" s="78"/>
      <c r="U50" s="75"/>
      <c r="V50" s="76"/>
      <c r="W50" s="77"/>
      <c r="X50" s="75"/>
      <c r="Y50" s="76"/>
      <c r="Z50" s="77"/>
      <c r="AA50" s="75">
        <f t="shared" si="39"/>
        <v>0</v>
      </c>
      <c r="AB50" s="76">
        <f t="shared" si="39"/>
        <v>0</v>
      </c>
      <c r="AC50" s="78">
        <f t="shared" si="40"/>
        <v>0</v>
      </c>
    </row>
    <row r="51" spans="1:29" ht="12.6" customHeight="1" x14ac:dyDescent="0.2">
      <c r="A51" s="530" t="s">
        <v>30</v>
      </c>
      <c r="B51" s="74" t="s">
        <v>87</v>
      </c>
      <c r="C51" s="75">
        <v>0</v>
      </c>
      <c r="D51" s="76">
        <v>0</v>
      </c>
      <c r="E51" s="77">
        <v>0</v>
      </c>
      <c r="F51" s="75">
        <v>0</v>
      </c>
      <c r="G51" s="76">
        <v>0</v>
      </c>
      <c r="H51" s="77">
        <v>0</v>
      </c>
      <c r="I51" s="75">
        <v>0</v>
      </c>
      <c r="J51" s="76">
        <v>0</v>
      </c>
      <c r="K51" s="77">
        <v>0</v>
      </c>
      <c r="L51" s="75">
        <v>2</v>
      </c>
      <c r="M51" s="76">
        <v>0</v>
      </c>
      <c r="N51" s="77">
        <v>2</v>
      </c>
      <c r="O51" s="75">
        <v>0</v>
      </c>
      <c r="P51" s="76">
        <v>0</v>
      </c>
      <c r="Q51" s="78">
        <v>0</v>
      </c>
      <c r="R51" s="75">
        <v>0</v>
      </c>
      <c r="S51" s="76">
        <v>0</v>
      </c>
      <c r="T51" s="78">
        <v>0</v>
      </c>
      <c r="U51" s="75">
        <v>0</v>
      </c>
      <c r="V51" s="76">
        <v>1</v>
      </c>
      <c r="W51" s="77">
        <v>1</v>
      </c>
      <c r="X51" s="75">
        <v>0</v>
      </c>
      <c r="Y51" s="76">
        <v>0</v>
      </c>
      <c r="Z51" s="77">
        <v>0</v>
      </c>
      <c r="AA51" s="75">
        <f t="shared" si="39"/>
        <v>2</v>
      </c>
      <c r="AB51" s="76">
        <f t="shared" si="39"/>
        <v>1</v>
      </c>
      <c r="AC51" s="78">
        <f t="shared" si="40"/>
        <v>3</v>
      </c>
    </row>
    <row r="52" spans="1:29" ht="12.6" hidden="1" customHeight="1" x14ac:dyDescent="0.2">
      <c r="A52" s="530" t="s">
        <v>128</v>
      </c>
      <c r="B52" s="74" t="s">
        <v>87</v>
      </c>
      <c r="C52" s="75"/>
      <c r="D52" s="76"/>
      <c r="E52" s="77"/>
      <c r="F52" s="75"/>
      <c r="G52" s="76"/>
      <c r="H52" s="77"/>
      <c r="I52" s="75"/>
      <c r="J52" s="76"/>
      <c r="K52" s="77"/>
      <c r="L52" s="75"/>
      <c r="M52" s="76"/>
      <c r="N52" s="77"/>
      <c r="O52" s="75"/>
      <c r="P52" s="76"/>
      <c r="Q52" s="78"/>
      <c r="R52" s="75"/>
      <c r="S52" s="76"/>
      <c r="T52" s="78"/>
      <c r="U52" s="75"/>
      <c r="V52" s="76"/>
      <c r="W52" s="77"/>
      <c r="X52" s="75"/>
      <c r="Y52" s="76"/>
      <c r="Z52" s="77"/>
      <c r="AA52" s="75">
        <f t="shared" si="39"/>
        <v>0</v>
      </c>
      <c r="AB52" s="76">
        <f t="shared" si="39"/>
        <v>0</v>
      </c>
      <c r="AC52" s="78">
        <f t="shared" si="40"/>
        <v>0</v>
      </c>
    </row>
    <row r="53" spans="1:29" ht="12.6" customHeight="1" x14ac:dyDescent="0.2">
      <c r="A53" s="73" t="s">
        <v>129</v>
      </c>
      <c r="B53" s="74" t="s">
        <v>87</v>
      </c>
      <c r="C53" s="75">
        <v>1</v>
      </c>
      <c r="D53" s="76">
        <v>0</v>
      </c>
      <c r="E53" s="77">
        <v>1</v>
      </c>
      <c r="F53" s="75">
        <v>0</v>
      </c>
      <c r="G53" s="76">
        <v>0</v>
      </c>
      <c r="H53" s="77">
        <v>0</v>
      </c>
      <c r="I53" s="75">
        <v>0</v>
      </c>
      <c r="J53" s="76">
        <v>0</v>
      </c>
      <c r="K53" s="77">
        <v>0</v>
      </c>
      <c r="L53" s="75">
        <v>0</v>
      </c>
      <c r="M53" s="76">
        <v>0</v>
      </c>
      <c r="N53" s="77">
        <v>0</v>
      </c>
      <c r="O53" s="75">
        <v>0</v>
      </c>
      <c r="P53" s="76">
        <v>0</v>
      </c>
      <c r="Q53" s="78">
        <v>0</v>
      </c>
      <c r="R53" s="75">
        <v>0</v>
      </c>
      <c r="S53" s="76">
        <v>0</v>
      </c>
      <c r="T53" s="78">
        <v>0</v>
      </c>
      <c r="U53" s="75">
        <v>0</v>
      </c>
      <c r="V53" s="76">
        <v>0</v>
      </c>
      <c r="W53" s="77">
        <v>0</v>
      </c>
      <c r="X53" s="75">
        <v>0</v>
      </c>
      <c r="Y53" s="76">
        <v>0</v>
      </c>
      <c r="Z53" s="77">
        <v>0</v>
      </c>
      <c r="AA53" s="75">
        <f t="shared" si="39"/>
        <v>1</v>
      </c>
      <c r="AB53" s="76">
        <f t="shared" si="39"/>
        <v>0</v>
      </c>
      <c r="AC53" s="78">
        <f t="shared" si="40"/>
        <v>1</v>
      </c>
    </row>
    <row r="54" spans="1:29" ht="12.6" customHeight="1" x14ac:dyDescent="0.2">
      <c r="A54" s="73" t="s">
        <v>31</v>
      </c>
      <c r="B54" s="79" t="s">
        <v>87</v>
      </c>
      <c r="C54" s="75">
        <v>3</v>
      </c>
      <c r="D54" s="76">
        <v>1</v>
      </c>
      <c r="E54" s="77">
        <v>4</v>
      </c>
      <c r="F54" s="75">
        <v>0</v>
      </c>
      <c r="G54" s="76">
        <v>0</v>
      </c>
      <c r="H54" s="77">
        <v>0</v>
      </c>
      <c r="I54" s="75">
        <v>0</v>
      </c>
      <c r="J54" s="76">
        <v>0</v>
      </c>
      <c r="K54" s="77">
        <v>0</v>
      </c>
      <c r="L54" s="75">
        <v>0</v>
      </c>
      <c r="M54" s="76">
        <v>0</v>
      </c>
      <c r="N54" s="77">
        <v>0</v>
      </c>
      <c r="O54" s="75">
        <v>0</v>
      </c>
      <c r="P54" s="76">
        <v>0</v>
      </c>
      <c r="Q54" s="78">
        <v>0</v>
      </c>
      <c r="R54" s="75">
        <v>0</v>
      </c>
      <c r="S54" s="76">
        <v>0</v>
      </c>
      <c r="T54" s="78">
        <v>0</v>
      </c>
      <c r="U54" s="75">
        <v>0</v>
      </c>
      <c r="V54" s="76">
        <v>0</v>
      </c>
      <c r="W54" s="77">
        <v>0</v>
      </c>
      <c r="X54" s="75">
        <v>0</v>
      </c>
      <c r="Y54" s="76">
        <v>0</v>
      </c>
      <c r="Z54" s="77">
        <v>0</v>
      </c>
      <c r="AA54" s="75">
        <f t="shared" si="39"/>
        <v>3</v>
      </c>
      <c r="AB54" s="76">
        <f t="shared" si="39"/>
        <v>1</v>
      </c>
      <c r="AC54" s="78">
        <f t="shared" si="40"/>
        <v>4</v>
      </c>
    </row>
    <row r="55" spans="1:29" ht="12.6" hidden="1" customHeight="1" x14ac:dyDescent="0.2">
      <c r="A55" s="530" t="s">
        <v>32</v>
      </c>
      <c r="B55" s="74" t="s">
        <v>87</v>
      </c>
      <c r="C55" s="75"/>
      <c r="D55" s="76"/>
      <c r="E55" s="77"/>
      <c r="F55" s="75"/>
      <c r="G55" s="76"/>
      <c r="H55" s="77"/>
      <c r="I55" s="75"/>
      <c r="J55" s="76"/>
      <c r="K55" s="77"/>
      <c r="L55" s="75"/>
      <c r="M55" s="76"/>
      <c r="N55" s="77"/>
      <c r="O55" s="75"/>
      <c r="P55" s="76"/>
      <c r="Q55" s="78"/>
      <c r="R55" s="75"/>
      <c r="S55" s="76"/>
      <c r="T55" s="78"/>
      <c r="U55" s="75"/>
      <c r="V55" s="76"/>
      <c r="W55" s="77"/>
      <c r="X55" s="75"/>
      <c r="Y55" s="76"/>
      <c r="Z55" s="77"/>
      <c r="AA55" s="75">
        <f t="shared" si="39"/>
        <v>0</v>
      </c>
      <c r="AB55" s="76">
        <f t="shared" si="39"/>
        <v>0</v>
      </c>
      <c r="AC55" s="78">
        <f t="shared" si="40"/>
        <v>0</v>
      </c>
    </row>
    <row r="56" spans="1:29" ht="12.6" customHeight="1" x14ac:dyDescent="0.2">
      <c r="A56" s="530" t="s">
        <v>33</v>
      </c>
      <c r="B56" s="74" t="s">
        <v>2</v>
      </c>
      <c r="C56" s="75">
        <v>5</v>
      </c>
      <c r="D56" s="76">
        <v>20</v>
      </c>
      <c r="E56" s="77">
        <v>25</v>
      </c>
      <c r="F56" s="75">
        <v>0</v>
      </c>
      <c r="G56" s="76">
        <v>0</v>
      </c>
      <c r="H56" s="77">
        <v>0</v>
      </c>
      <c r="I56" s="75">
        <v>0</v>
      </c>
      <c r="J56" s="76">
        <v>0</v>
      </c>
      <c r="K56" s="77">
        <v>0</v>
      </c>
      <c r="L56" s="75">
        <v>1</v>
      </c>
      <c r="M56" s="76">
        <v>1</v>
      </c>
      <c r="N56" s="77">
        <v>2</v>
      </c>
      <c r="O56" s="75">
        <v>0</v>
      </c>
      <c r="P56" s="76">
        <v>0</v>
      </c>
      <c r="Q56" s="78">
        <v>0</v>
      </c>
      <c r="R56" s="75">
        <v>0</v>
      </c>
      <c r="S56" s="76">
        <v>0</v>
      </c>
      <c r="T56" s="78">
        <v>0</v>
      </c>
      <c r="U56" s="75">
        <v>30</v>
      </c>
      <c r="V56" s="76">
        <v>6</v>
      </c>
      <c r="W56" s="77">
        <v>36</v>
      </c>
      <c r="X56" s="75">
        <v>1</v>
      </c>
      <c r="Y56" s="76">
        <v>2</v>
      </c>
      <c r="Z56" s="77">
        <v>3</v>
      </c>
      <c r="AA56" s="75">
        <f t="shared" si="39"/>
        <v>37</v>
      </c>
      <c r="AB56" s="76">
        <f t="shared" si="39"/>
        <v>29</v>
      </c>
      <c r="AC56" s="78">
        <f t="shared" si="40"/>
        <v>66</v>
      </c>
    </row>
    <row r="57" spans="1:29" ht="12.6" customHeight="1" x14ac:dyDescent="0.2">
      <c r="A57" s="73" t="s">
        <v>34</v>
      </c>
      <c r="B57" s="74" t="s">
        <v>87</v>
      </c>
      <c r="C57" s="75">
        <v>0</v>
      </c>
      <c r="D57" s="76">
        <v>0</v>
      </c>
      <c r="E57" s="77">
        <v>0</v>
      </c>
      <c r="F57" s="75">
        <v>0</v>
      </c>
      <c r="G57" s="76">
        <v>0</v>
      </c>
      <c r="H57" s="77">
        <v>0</v>
      </c>
      <c r="I57" s="75">
        <v>0</v>
      </c>
      <c r="J57" s="76">
        <v>0</v>
      </c>
      <c r="K57" s="77">
        <v>0</v>
      </c>
      <c r="L57" s="75">
        <v>0</v>
      </c>
      <c r="M57" s="76">
        <v>1</v>
      </c>
      <c r="N57" s="77">
        <v>1</v>
      </c>
      <c r="O57" s="75">
        <v>0</v>
      </c>
      <c r="P57" s="76">
        <v>0</v>
      </c>
      <c r="Q57" s="78">
        <v>0</v>
      </c>
      <c r="R57" s="75">
        <v>0</v>
      </c>
      <c r="S57" s="76">
        <v>0</v>
      </c>
      <c r="T57" s="78">
        <v>0</v>
      </c>
      <c r="U57" s="75">
        <v>0</v>
      </c>
      <c r="V57" s="76">
        <v>0</v>
      </c>
      <c r="W57" s="77">
        <v>0</v>
      </c>
      <c r="X57" s="75">
        <v>0</v>
      </c>
      <c r="Y57" s="76">
        <v>0</v>
      </c>
      <c r="Z57" s="77">
        <v>0</v>
      </c>
      <c r="AA57" s="75">
        <f t="shared" si="39"/>
        <v>0</v>
      </c>
      <c r="AB57" s="76">
        <f t="shared" si="39"/>
        <v>1</v>
      </c>
      <c r="AC57" s="78">
        <f t="shared" si="40"/>
        <v>1</v>
      </c>
    </row>
    <row r="58" spans="1:29" ht="12.6" hidden="1" customHeight="1" x14ac:dyDescent="0.2">
      <c r="A58" s="73" t="s">
        <v>97</v>
      </c>
      <c r="B58" s="74" t="s">
        <v>87</v>
      </c>
      <c r="C58" s="75"/>
      <c r="D58" s="76"/>
      <c r="E58" s="77"/>
      <c r="F58" s="75"/>
      <c r="G58" s="76"/>
      <c r="H58" s="77"/>
      <c r="I58" s="75"/>
      <c r="J58" s="76"/>
      <c r="K58" s="77"/>
      <c r="L58" s="75"/>
      <c r="M58" s="76"/>
      <c r="N58" s="77"/>
      <c r="O58" s="75"/>
      <c r="P58" s="76"/>
      <c r="Q58" s="78"/>
      <c r="R58" s="75"/>
      <c r="S58" s="76"/>
      <c r="T58" s="78"/>
      <c r="U58" s="75"/>
      <c r="V58" s="76"/>
      <c r="W58" s="77"/>
      <c r="X58" s="75"/>
      <c r="Y58" s="76"/>
      <c r="Z58" s="77"/>
      <c r="AA58" s="75">
        <f>SUM(C58,F58,I58,L58,O58,R58,U58,X58)</f>
        <v>0</v>
      </c>
      <c r="AB58" s="76">
        <f t="shared" si="39"/>
        <v>0</v>
      </c>
      <c r="AC58" s="78">
        <f t="shared" si="40"/>
        <v>0</v>
      </c>
    </row>
    <row r="59" spans="1:29" ht="12.6" customHeight="1" x14ac:dyDescent="0.2">
      <c r="A59" s="73" t="s">
        <v>347</v>
      </c>
      <c r="B59" s="74" t="s">
        <v>87</v>
      </c>
      <c r="C59" s="75">
        <v>0</v>
      </c>
      <c r="D59" s="76">
        <v>2</v>
      </c>
      <c r="E59" s="77">
        <v>2</v>
      </c>
      <c r="F59" s="75">
        <v>0</v>
      </c>
      <c r="G59" s="76">
        <v>0</v>
      </c>
      <c r="H59" s="77">
        <v>0</v>
      </c>
      <c r="I59" s="75">
        <v>0</v>
      </c>
      <c r="J59" s="76">
        <v>0</v>
      </c>
      <c r="K59" s="77">
        <v>0</v>
      </c>
      <c r="L59" s="75">
        <v>0</v>
      </c>
      <c r="M59" s="76">
        <v>1</v>
      </c>
      <c r="N59" s="77">
        <v>1</v>
      </c>
      <c r="O59" s="75">
        <v>0</v>
      </c>
      <c r="P59" s="76">
        <v>0</v>
      </c>
      <c r="Q59" s="78">
        <v>0</v>
      </c>
      <c r="R59" s="75">
        <v>0</v>
      </c>
      <c r="S59" s="76">
        <v>0</v>
      </c>
      <c r="T59" s="78">
        <v>0</v>
      </c>
      <c r="U59" s="75">
        <v>0</v>
      </c>
      <c r="V59" s="76">
        <v>0</v>
      </c>
      <c r="W59" s="77">
        <v>0</v>
      </c>
      <c r="X59" s="75">
        <v>0</v>
      </c>
      <c r="Y59" s="76">
        <v>0</v>
      </c>
      <c r="Z59" s="77">
        <v>0</v>
      </c>
      <c r="AA59" s="75">
        <f>SUM(C59,F59,I59,L59,O59,R59,U59,X59)</f>
        <v>0</v>
      </c>
      <c r="AB59" s="76">
        <f t="shared" ref="AB59" si="41">SUM(D59,G59,J59,M59,P59,S59,V59,Y59)</f>
        <v>3</v>
      </c>
      <c r="AC59" s="78">
        <f t="shared" ref="AC59" si="42">SUM(AA59:AB59)</f>
        <v>3</v>
      </c>
    </row>
    <row r="60" spans="1:29" ht="12.6" hidden="1" customHeight="1" x14ac:dyDescent="0.2">
      <c r="A60" s="528" t="s">
        <v>139</v>
      </c>
      <c r="B60" s="74" t="s">
        <v>87</v>
      </c>
      <c r="C60" s="75"/>
      <c r="D60" s="76"/>
      <c r="E60" s="77"/>
      <c r="F60" s="75"/>
      <c r="G60" s="76"/>
      <c r="H60" s="77"/>
      <c r="I60" s="75"/>
      <c r="J60" s="76"/>
      <c r="K60" s="77"/>
      <c r="L60" s="75"/>
      <c r="M60" s="76"/>
      <c r="N60" s="77"/>
      <c r="O60" s="75"/>
      <c r="P60" s="76"/>
      <c r="Q60" s="78"/>
      <c r="R60" s="75"/>
      <c r="S60" s="76"/>
      <c r="T60" s="78"/>
      <c r="U60" s="75"/>
      <c r="V60" s="76"/>
      <c r="W60" s="77"/>
      <c r="X60" s="75"/>
      <c r="Y60" s="76"/>
      <c r="Z60" s="77"/>
      <c r="AA60" s="75">
        <f t="shared" si="39"/>
        <v>0</v>
      </c>
      <c r="AB60" s="76">
        <f t="shared" si="39"/>
        <v>0</v>
      </c>
      <c r="AC60" s="78">
        <f t="shared" si="40"/>
        <v>0</v>
      </c>
    </row>
    <row r="61" spans="1:29" ht="12.6" hidden="1" customHeight="1" x14ac:dyDescent="0.2">
      <c r="A61" s="73" t="s">
        <v>150</v>
      </c>
      <c r="B61" s="74" t="s">
        <v>87</v>
      </c>
      <c r="C61" s="75"/>
      <c r="D61" s="76"/>
      <c r="E61" s="77"/>
      <c r="F61" s="75"/>
      <c r="G61" s="76"/>
      <c r="H61" s="77"/>
      <c r="I61" s="75"/>
      <c r="J61" s="76"/>
      <c r="K61" s="77"/>
      <c r="L61" s="75"/>
      <c r="M61" s="76"/>
      <c r="N61" s="77"/>
      <c r="O61" s="75"/>
      <c r="P61" s="76"/>
      <c r="Q61" s="78"/>
      <c r="R61" s="75"/>
      <c r="S61" s="76"/>
      <c r="T61" s="78"/>
      <c r="U61" s="75"/>
      <c r="V61" s="76"/>
      <c r="W61" s="77"/>
      <c r="X61" s="75"/>
      <c r="Y61" s="76"/>
      <c r="Z61" s="77"/>
      <c r="AA61" s="75">
        <f t="shared" si="39"/>
        <v>0</v>
      </c>
      <c r="AB61" s="76">
        <f t="shared" si="39"/>
        <v>0</v>
      </c>
      <c r="AC61" s="78">
        <f t="shared" si="40"/>
        <v>0</v>
      </c>
    </row>
    <row r="62" spans="1:29" ht="12.6" customHeight="1" x14ac:dyDescent="0.2">
      <c r="A62" s="530" t="s">
        <v>35</v>
      </c>
      <c r="B62" s="74" t="s">
        <v>2</v>
      </c>
      <c r="C62" s="75">
        <v>75</v>
      </c>
      <c r="D62" s="76">
        <v>122</v>
      </c>
      <c r="E62" s="77">
        <v>197</v>
      </c>
      <c r="F62" s="75">
        <v>4</v>
      </c>
      <c r="G62" s="76">
        <v>7</v>
      </c>
      <c r="H62" s="77">
        <v>11</v>
      </c>
      <c r="I62" s="75">
        <v>1</v>
      </c>
      <c r="J62" s="76">
        <v>0</v>
      </c>
      <c r="K62" s="77">
        <v>1</v>
      </c>
      <c r="L62" s="75">
        <v>5</v>
      </c>
      <c r="M62" s="76">
        <v>9</v>
      </c>
      <c r="N62" s="77">
        <v>14</v>
      </c>
      <c r="O62" s="75">
        <v>3</v>
      </c>
      <c r="P62" s="76">
        <v>5</v>
      </c>
      <c r="Q62" s="78">
        <v>8</v>
      </c>
      <c r="R62" s="75">
        <v>0</v>
      </c>
      <c r="S62" s="76">
        <v>0</v>
      </c>
      <c r="T62" s="78">
        <v>0</v>
      </c>
      <c r="U62" s="75">
        <v>12</v>
      </c>
      <c r="V62" s="76">
        <v>32</v>
      </c>
      <c r="W62" s="77">
        <v>44</v>
      </c>
      <c r="X62" s="75">
        <v>0</v>
      </c>
      <c r="Y62" s="76">
        <v>10</v>
      </c>
      <c r="Z62" s="77">
        <v>10</v>
      </c>
      <c r="AA62" s="75">
        <f t="shared" si="39"/>
        <v>100</v>
      </c>
      <c r="AB62" s="76">
        <f t="shared" si="39"/>
        <v>185</v>
      </c>
      <c r="AC62" s="78">
        <f t="shared" si="40"/>
        <v>285</v>
      </c>
    </row>
    <row r="63" spans="1:29" ht="12.6" customHeight="1" x14ac:dyDescent="0.2">
      <c r="A63" s="73" t="s">
        <v>36</v>
      </c>
      <c r="B63" s="74" t="s">
        <v>2</v>
      </c>
      <c r="C63" s="75">
        <v>3</v>
      </c>
      <c r="D63" s="76">
        <v>5</v>
      </c>
      <c r="E63" s="77">
        <v>8</v>
      </c>
      <c r="F63" s="75">
        <v>1</v>
      </c>
      <c r="G63" s="76">
        <v>0</v>
      </c>
      <c r="H63" s="77">
        <v>1</v>
      </c>
      <c r="I63" s="75">
        <v>0</v>
      </c>
      <c r="J63" s="76">
        <v>0</v>
      </c>
      <c r="K63" s="77">
        <v>0</v>
      </c>
      <c r="L63" s="75">
        <v>1</v>
      </c>
      <c r="M63" s="76">
        <v>0</v>
      </c>
      <c r="N63" s="77">
        <v>1</v>
      </c>
      <c r="O63" s="75">
        <v>0</v>
      </c>
      <c r="P63" s="76">
        <v>0</v>
      </c>
      <c r="Q63" s="78">
        <v>0</v>
      </c>
      <c r="R63" s="75">
        <v>0</v>
      </c>
      <c r="S63" s="76">
        <v>0</v>
      </c>
      <c r="T63" s="78">
        <v>0</v>
      </c>
      <c r="U63" s="75">
        <v>0</v>
      </c>
      <c r="V63" s="76">
        <v>5</v>
      </c>
      <c r="W63" s="77">
        <v>5</v>
      </c>
      <c r="X63" s="75">
        <v>1</v>
      </c>
      <c r="Y63" s="76">
        <v>0</v>
      </c>
      <c r="Z63" s="77">
        <v>1</v>
      </c>
      <c r="AA63" s="75">
        <f>SUM(C63,F63,I63,L63,O63,R63,U63,X63)</f>
        <v>6</v>
      </c>
      <c r="AB63" s="76">
        <f t="shared" si="39"/>
        <v>10</v>
      </c>
      <c r="AC63" s="78">
        <f t="shared" si="40"/>
        <v>16</v>
      </c>
    </row>
    <row r="64" spans="1:29" ht="12.6" customHeight="1" x14ac:dyDescent="0.2">
      <c r="A64" s="528" t="s">
        <v>3</v>
      </c>
      <c r="B64" s="3" t="s">
        <v>90</v>
      </c>
      <c r="C64" s="12">
        <v>0</v>
      </c>
      <c r="D64" s="13">
        <v>0</v>
      </c>
      <c r="E64" s="14">
        <v>0</v>
      </c>
      <c r="F64" s="12">
        <v>0</v>
      </c>
      <c r="G64" s="13">
        <v>0</v>
      </c>
      <c r="H64" s="14">
        <v>0</v>
      </c>
      <c r="I64" s="12">
        <v>0</v>
      </c>
      <c r="J64" s="13">
        <v>0</v>
      </c>
      <c r="K64" s="14">
        <v>0</v>
      </c>
      <c r="L64" s="12">
        <v>0</v>
      </c>
      <c r="M64" s="13">
        <v>0</v>
      </c>
      <c r="N64" s="14">
        <v>0</v>
      </c>
      <c r="O64" s="12">
        <v>0</v>
      </c>
      <c r="P64" s="13">
        <v>0</v>
      </c>
      <c r="Q64" s="46">
        <v>0</v>
      </c>
      <c r="R64" s="12">
        <v>0</v>
      </c>
      <c r="S64" s="13">
        <v>0</v>
      </c>
      <c r="T64" s="46">
        <v>0</v>
      </c>
      <c r="U64" s="12">
        <v>0</v>
      </c>
      <c r="V64" s="13">
        <v>1</v>
      </c>
      <c r="W64" s="14">
        <v>1</v>
      </c>
      <c r="X64" s="12">
        <v>0</v>
      </c>
      <c r="Y64" s="13">
        <v>1</v>
      </c>
      <c r="Z64" s="14">
        <v>1</v>
      </c>
      <c r="AA64" s="12">
        <f>SUM(C64,F64,I64,L64,O64,R64,U64,X64)</f>
        <v>0</v>
      </c>
      <c r="AB64" s="13">
        <f t="shared" si="39"/>
        <v>2</v>
      </c>
      <c r="AC64" s="46">
        <f t="shared" si="40"/>
        <v>2</v>
      </c>
    </row>
    <row r="65" spans="1:29" s="4" customFormat="1" ht="12.6" customHeight="1" x14ac:dyDescent="0.25">
      <c r="A65" s="50" t="s">
        <v>98</v>
      </c>
      <c r="B65" s="30"/>
      <c r="C65" s="94">
        <f t="shared" ref="C65:AC65" si="43">SUM(C49:C64)</f>
        <v>104</v>
      </c>
      <c r="D65" s="32">
        <f t="shared" si="43"/>
        <v>172</v>
      </c>
      <c r="E65" s="33">
        <f t="shared" si="43"/>
        <v>276</v>
      </c>
      <c r="F65" s="31">
        <f t="shared" si="43"/>
        <v>5</v>
      </c>
      <c r="G65" s="32">
        <f t="shared" si="43"/>
        <v>11</v>
      </c>
      <c r="H65" s="33">
        <f t="shared" si="43"/>
        <v>16</v>
      </c>
      <c r="I65" s="31">
        <f t="shared" si="43"/>
        <v>1</v>
      </c>
      <c r="J65" s="32">
        <f t="shared" si="43"/>
        <v>0</v>
      </c>
      <c r="K65" s="33">
        <f t="shared" si="43"/>
        <v>1</v>
      </c>
      <c r="L65" s="31">
        <f t="shared" si="43"/>
        <v>11</v>
      </c>
      <c r="M65" s="32">
        <f t="shared" si="43"/>
        <v>16</v>
      </c>
      <c r="N65" s="33">
        <f t="shared" si="43"/>
        <v>27</v>
      </c>
      <c r="O65" s="31">
        <f t="shared" si="43"/>
        <v>3</v>
      </c>
      <c r="P65" s="32">
        <f t="shared" si="43"/>
        <v>5</v>
      </c>
      <c r="Q65" s="51">
        <f t="shared" si="43"/>
        <v>8</v>
      </c>
      <c r="R65" s="31">
        <f t="shared" si="43"/>
        <v>0</v>
      </c>
      <c r="S65" s="32">
        <f t="shared" si="43"/>
        <v>0</v>
      </c>
      <c r="T65" s="51">
        <f t="shared" si="43"/>
        <v>0</v>
      </c>
      <c r="U65" s="31">
        <f t="shared" si="43"/>
        <v>51</v>
      </c>
      <c r="V65" s="32">
        <f t="shared" si="43"/>
        <v>45</v>
      </c>
      <c r="W65" s="33">
        <f t="shared" si="43"/>
        <v>96</v>
      </c>
      <c r="X65" s="94">
        <f t="shared" si="43"/>
        <v>2</v>
      </c>
      <c r="Y65" s="116">
        <f t="shared" si="43"/>
        <v>14</v>
      </c>
      <c r="Z65" s="33">
        <f t="shared" si="43"/>
        <v>16</v>
      </c>
      <c r="AA65" s="94">
        <f t="shared" si="43"/>
        <v>177</v>
      </c>
      <c r="AB65" s="32">
        <f t="shared" si="43"/>
        <v>263</v>
      </c>
      <c r="AC65" s="51">
        <f t="shared" si="43"/>
        <v>440</v>
      </c>
    </row>
    <row r="66" spans="1:29" ht="12.6" customHeight="1" x14ac:dyDescent="0.2">
      <c r="A66" s="528" t="s">
        <v>37</v>
      </c>
      <c r="B66" s="3" t="s">
        <v>2</v>
      </c>
      <c r="C66" s="12">
        <v>28</v>
      </c>
      <c r="D66" s="13">
        <v>3</v>
      </c>
      <c r="E66" s="14">
        <v>31</v>
      </c>
      <c r="F66" s="12">
        <v>3</v>
      </c>
      <c r="G66" s="13">
        <v>0</v>
      </c>
      <c r="H66" s="14">
        <v>3</v>
      </c>
      <c r="I66" s="12">
        <v>0</v>
      </c>
      <c r="J66" s="13">
        <v>1</v>
      </c>
      <c r="K66" s="14">
        <v>1</v>
      </c>
      <c r="L66" s="12">
        <v>0</v>
      </c>
      <c r="M66" s="13">
        <v>0</v>
      </c>
      <c r="N66" s="14">
        <v>0</v>
      </c>
      <c r="O66" s="12">
        <v>1</v>
      </c>
      <c r="P66" s="13">
        <v>0</v>
      </c>
      <c r="Q66" s="46">
        <v>1</v>
      </c>
      <c r="R66" s="12">
        <v>0</v>
      </c>
      <c r="S66" s="13">
        <v>0</v>
      </c>
      <c r="T66" s="46">
        <v>0</v>
      </c>
      <c r="U66" s="12">
        <v>0</v>
      </c>
      <c r="V66" s="13">
        <v>0</v>
      </c>
      <c r="W66" s="14">
        <v>0</v>
      </c>
      <c r="X66" s="12">
        <v>0</v>
      </c>
      <c r="Y66" s="13">
        <v>0</v>
      </c>
      <c r="Z66" s="14">
        <v>0</v>
      </c>
      <c r="AA66" s="12">
        <f t="shared" ref="AA66:AB71" si="44">SUM(C66,F66,I66,L66,O66,R66,U66,X66)</f>
        <v>32</v>
      </c>
      <c r="AB66" s="13">
        <f t="shared" si="44"/>
        <v>4</v>
      </c>
      <c r="AC66" s="46">
        <f t="shared" ref="AC66:AC71" si="45">SUM(AA66:AB66)</f>
        <v>36</v>
      </c>
    </row>
    <row r="67" spans="1:29" ht="12.6" customHeight="1" x14ac:dyDescent="0.2">
      <c r="A67" s="528" t="s">
        <v>38</v>
      </c>
      <c r="B67" s="3" t="s">
        <v>2</v>
      </c>
      <c r="C67" s="12">
        <v>16</v>
      </c>
      <c r="D67" s="13">
        <v>8</v>
      </c>
      <c r="E67" s="14">
        <v>24</v>
      </c>
      <c r="F67" s="12">
        <v>0</v>
      </c>
      <c r="G67" s="13">
        <v>1</v>
      </c>
      <c r="H67" s="14">
        <v>1</v>
      </c>
      <c r="I67" s="12">
        <v>0</v>
      </c>
      <c r="J67" s="13">
        <v>0</v>
      </c>
      <c r="K67" s="14">
        <v>0</v>
      </c>
      <c r="L67" s="12">
        <v>0</v>
      </c>
      <c r="M67" s="13">
        <v>0</v>
      </c>
      <c r="N67" s="14">
        <v>0</v>
      </c>
      <c r="O67" s="12">
        <v>1</v>
      </c>
      <c r="P67" s="13">
        <v>0</v>
      </c>
      <c r="Q67" s="46">
        <v>1</v>
      </c>
      <c r="R67" s="12">
        <v>0</v>
      </c>
      <c r="S67" s="13">
        <v>0</v>
      </c>
      <c r="T67" s="46">
        <v>0</v>
      </c>
      <c r="U67" s="12">
        <v>1</v>
      </c>
      <c r="V67" s="13">
        <v>0</v>
      </c>
      <c r="W67" s="14">
        <v>1</v>
      </c>
      <c r="X67" s="12">
        <v>4</v>
      </c>
      <c r="Y67" s="13">
        <v>0</v>
      </c>
      <c r="Z67" s="14">
        <v>4</v>
      </c>
      <c r="AA67" s="12">
        <f t="shared" si="44"/>
        <v>22</v>
      </c>
      <c r="AB67" s="13">
        <f t="shared" si="44"/>
        <v>9</v>
      </c>
      <c r="AC67" s="46">
        <f t="shared" si="45"/>
        <v>31</v>
      </c>
    </row>
    <row r="68" spans="1:29" ht="12.6" customHeight="1" x14ac:dyDescent="0.2">
      <c r="A68" s="528" t="s">
        <v>39</v>
      </c>
      <c r="B68" s="3" t="s">
        <v>2</v>
      </c>
      <c r="C68" s="12">
        <v>15</v>
      </c>
      <c r="D68" s="13">
        <v>7</v>
      </c>
      <c r="E68" s="14">
        <v>22</v>
      </c>
      <c r="F68" s="12">
        <v>0</v>
      </c>
      <c r="G68" s="13">
        <v>0</v>
      </c>
      <c r="H68" s="14">
        <v>0</v>
      </c>
      <c r="I68" s="12">
        <v>0</v>
      </c>
      <c r="J68" s="13">
        <v>0</v>
      </c>
      <c r="K68" s="14">
        <v>0</v>
      </c>
      <c r="L68" s="12">
        <v>0</v>
      </c>
      <c r="M68" s="13">
        <v>0</v>
      </c>
      <c r="N68" s="14">
        <v>0</v>
      </c>
      <c r="O68" s="12">
        <v>1</v>
      </c>
      <c r="P68" s="13">
        <v>0</v>
      </c>
      <c r="Q68" s="46">
        <v>1</v>
      </c>
      <c r="R68" s="12">
        <v>0</v>
      </c>
      <c r="S68" s="13">
        <v>0</v>
      </c>
      <c r="T68" s="46">
        <v>0</v>
      </c>
      <c r="U68" s="12">
        <v>0</v>
      </c>
      <c r="V68" s="13">
        <v>0</v>
      </c>
      <c r="W68" s="14">
        <v>0</v>
      </c>
      <c r="X68" s="12">
        <v>0</v>
      </c>
      <c r="Y68" s="13">
        <v>1</v>
      </c>
      <c r="Z68" s="14">
        <v>1</v>
      </c>
      <c r="AA68" s="12">
        <f t="shared" si="44"/>
        <v>16</v>
      </c>
      <c r="AB68" s="13">
        <f t="shared" si="44"/>
        <v>8</v>
      </c>
      <c r="AC68" s="46">
        <f t="shared" si="45"/>
        <v>24</v>
      </c>
    </row>
    <row r="69" spans="1:29" ht="12.6" customHeight="1" x14ac:dyDescent="0.2">
      <c r="A69" s="528" t="s">
        <v>40</v>
      </c>
      <c r="B69" s="3" t="s">
        <v>2</v>
      </c>
      <c r="C69" s="12">
        <v>0</v>
      </c>
      <c r="D69" s="13">
        <v>1</v>
      </c>
      <c r="E69" s="14">
        <v>1</v>
      </c>
      <c r="F69" s="12">
        <v>0</v>
      </c>
      <c r="G69" s="13">
        <v>0</v>
      </c>
      <c r="H69" s="14">
        <v>0</v>
      </c>
      <c r="I69" s="12">
        <v>0</v>
      </c>
      <c r="J69" s="13">
        <v>0</v>
      </c>
      <c r="K69" s="14">
        <v>0</v>
      </c>
      <c r="L69" s="12">
        <v>0</v>
      </c>
      <c r="M69" s="13">
        <v>0</v>
      </c>
      <c r="N69" s="14">
        <v>0</v>
      </c>
      <c r="O69" s="12">
        <v>0</v>
      </c>
      <c r="P69" s="13">
        <v>0</v>
      </c>
      <c r="Q69" s="46">
        <v>0</v>
      </c>
      <c r="R69" s="12">
        <v>0</v>
      </c>
      <c r="S69" s="13">
        <v>0</v>
      </c>
      <c r="T69" s="46">
        <v>0</v>
      </c>
      <c r="U69" s="12">
        <v>0</v>
      </c>
      <c r="V69" s="13">
        <v>0</v>
      </c>
      <c r="W69" s="14">
        <v>0</v>
      </c>
      <c r="X69" s="12">
        <v>0</v>
      </c>
      <c r="Y69" s="13">
        <v>0</v>
      </c>
      <c r="Z69" s="14">
        <v>0</v>
      </c>
      <c r="AA69" s="12">
        <f t="shared" si="44"/>
        <v>0</v>
      </c>
      <c r="AB69" s="13">
        <f t="shared" si="44"/>
        <v>1</v>
      </c>
      <c r="AC69" s="46">
        <f t="shared" si="45"/>
        <v>1</v>
      </c>
    </row>
    <row r="70" spans="1:29" ht="12.6" customHeight="1" x14ac:dyDescent="0.2">
      <c r="A70" s="562" t="s">
        <v>41</v>
      </c>
      <c r="B70" s="3" t="s">
        <v>85</v>
      </c>
      <c r="C70" s="12">
        <v>1</v>
      </c>
      <c r="D70" s="13">
        <v>0</v>
      </c>
      <c r="E70" s="14">
        <v>1</v>
      </c>
      <c r="F70" s="12">
        <v>0</v>
      </c>
      <c r="G70" s="13">
        <v>0</v>
      </c>
      <c r="H70" s="14">
        <v>0</v>
      </c>
      <c r="I70" s="12">
        <v>0</v>
      </c>
      <c r="J70" s="13">
        <v>0</v>
      </c>
      <c r="K70" s="14">
        <v>0</v>
      </c>
      <c r="L70" s="12">
        <v>0</v>
      </c>
      <c r="M70" s="13">
        <v>0</v>
      </c>
      <c r="N70" s="14">
        <v>0</v>
      </c>
      <c r="O70" s="12">
        <v>0</v>
      </c>
      <c r="P70" s="13">
        <v>0</v>
      </c>
      <c r="Q70" s="46">
        <v>0</v>
      </c>
      <c r="R70" s="12">
        <v>0</v>
      </c>
      <c r="S70" s="13">
        <v>0</v>
      </c>
      <c r="T70" s="46">
        <v>0</v>
      </c>
      <c r="U70" s="12">
        <v>0</v>
      </c>
      <c r="V70" s="13">
        <v>0</v>
      </c>
      <c r="W70" s="14">
        <v>0</v>
      </c>
      <c r="X70" s="12">
        <v>0</v>
      </c>
      <c r="Y70" s="13">
        <v>0</v>
      </c>
      <c r="Z70" s="14">
        <v>0</v>
      </c>
      <c r="AA70" s="12">
        <f t="shared" si="44"/>
        <v>1</v>
      </c>
      <c r="AB70" s="13">
        <f t="shared" si="44"/>
        <v>0</v>
      </c>
      <c r="AC70" s="46">
        <f t="shared" si="45"/>
        <v>1</v>
      </c>
    </row>
    <row r="71" spans="1:29" ht="12.6" hidden="1" customHeight="1" x14ac:dyDescent="0.2">
      <c r="A71" s="562"/>
      <c r="B71" s="3" t="s">
        <v>138</v>
      </c>
      <c r="C71" s="12"/>
      <c r="D71" s="13"/>
      <c r="E71" s="14"/>
      <c r="F71" s="12"/>
      <c r="G71" s="13"/>
      <c r="H71" s="14"/>
      <c r="I71" s="12"/>
      <c r="J71" s="13"/>
      <c r="K71" s="14"/>
      <c r="L71" s="12"/>
      <c r="M71" s="13"/>
      <c r="N71" s="14"/>
      <c r="O71" s="12"/>
      <c r="P71" s="13"/>
      <c r="Q71" s="46"/>
      <c r="R71" s="12"/>
      <c r="S71" s="13"/>
      <c r="T71" s="46"/>
      <c r="U71" s="12"/>
      <c r="V71" s="13"/>
      <c r="W71" s="14"/>
      <c r="X71" s="12"/>
      <c r="Y71" s="13"/>
      <c r="Z71" s="14"/>
      <c r="AA71" s="12">
        <f t="shared" si="44"/>
        <v>0</v>
      </c>
      <c r="AB71" s="13">
        <f t="shared" si="44"/>
        <v>0</v>
      </c>
      <c r="AC71" s="46">
        <f t="shared" si="45"/>
        <v>0</v>
      </c>
    </row>
    <row r="72" spans="1:29" s="4" customFormat="1" ht="12.6" customHeight="1" x14ac:dyDescent="0.2">
      <c r="A72" s="66" t="s">
        <v>99</v>
      </c>
      <c r="B72" s="9"/>
      <c r="C72" s="15">
        <f>SUM(C66:C71)</f>
        <v>60</v>
      </c>
      <c r="D72" s="16">
        <f>SUM(D66:D71)</f>
        <v>19</v>
      </c>
      <c r="E72" s="47">
        <f>C72+D72</f>
        <v>79</v>
      </c>
      <c r="F72" s="15">
        <f>SUM(F66:F71)</f>
        <v>3</v>
      </c>
      <c r="G72" s="16">
        <f>SUM(G66:G71)</f>
        <v>1</v>
      </c>
      <c r="H72" s="17">
        <f>F72+G72</f>
        <v>4</v>
      </c>
      <c r="I72" s="15">
        <f>SUM(I66:I71)</f>
        <v>0</v>
      </c>
      <c r="J72" s="16">
        <f>SUM(J66:J71)</f>
        <v>1</v>
      </c>
      <c r="K72" s="17">
        <f>I72+J72</f>
        <v>1</v>
      </c>
      <c r="L72" s="15">
        <f>SUM(L66:L71)</f>
        <v>0</v>
      </c>
      <c r="M72" s="16">
        <f>SUM(M66:M71)</f>
        <v>0</v>
      </c>
      <c r="N72" s="17">
        <f>L72+M72</f>
        <v>0</v>
      </c>
      <c r="O72" s="15">
        <f>SUM(O66:O71)</f>
        <v>3</v>
      </c>
      <c r="P72" s="16">
        <f>SUM(P66:P71)</f>
        <v>0</v>
      </c>
      <c r="Q72" s="47">
        <f>O72+P72</f>
        <v>3</v>
      </c>
      <c r="R72" s="15">
        <f>SUM(R66:R71)</f>
        <v>0</v>
      </c>
      <c r="S72" s="16">
        <f>SUM(S66:S71)</f>
        <v>0</v>
      </c>
      <c r="T72" s="47">
        <f>R72+S72</f>
        <v>0</v>
      </c>
      <c r="U72" s="15">
        <f>SUM(U66:U71)</f>
        <v>1</v>
      </c>
      <c r="V72" s="16">
        <f>SUM(V66:V71)</f>
        <v>0</v>
      </c>
      <c r="W72" s="17">
        <f>U72+V72</f>
        <v>1</v>
      </c>
      <c r="X72" s="15">
        <f>SUM(X66:X71)</f>
        <v>4</v>
      </c>
      <c r="Y72" s="16">
        <f>SUM(Y66:Y71)</f>
        <v>1</v>
      </c>
      <c r="Z72" s="17">
        <f>X72+Y72</f>
        <v>5</v>
      </c>
      <c r="AA72" s="15">
        <f>SUM(AA66:AA70)</f>
        <v>71</v>
      </c>
      <c r="AB72" s="16">
        <f>SUM(AB66:AB70)</f>
        <v>22</v>
      </c>
      <c r="AC72" s="47">
        <f t="shared" ref="AC72" si="46">SUM(AC66:AC70)</f>
        <v>93</v>
      </c>
    </row>
    <row r="73" spans="1:29" ht="12.6" customHeight="1" x14ac:dyDescent="0.2">
      <c r="A73" s="575" t="s">
        <v>42</v>
      </c>
      <c r="B73" s="11" t="s">
        <v>2</v>
      </c>
      <c r="C73" s="12">
        <v>32</v>
      </c>
      <c r="D73" s="13">
        <v>1</v>
      </c>
      <c r="E73" s="14">
        <v>33</v>
      </c>
      <c r="F73" s="12">
        <v>2</v>
      </c>
      <c r="G73" s="13">
        <v>0</v>
      </c>
      <c r="H73" s="14">
        <v>2</v>
      </c>
      <c r="I73" s="12">
        <v>0</v>
      </c>
      <c r="J73" s="13">
        <v>0</v>
      </c>
      <c r="K73" s="14">
        <v>0</v>
      </c>
      <c r="L73" s="12">
        <v>0</v>
      </c>
      <c r="M73" s="13">
        <v>0</v>
      </c>
      <c r="N73" s="14">
        <v>0</v>
      </c>
      <c r="O73" s="12">
        <v>0</v>
      </c>
      <c r="P73" s="13">
        <v>0</v>
      </c>
      <c r="Q73" s="46">
        <v>0</v>
      </c>
      <c r="R73" s="12">
        <v>0</v>
      </c>
      <c r="S73" s="13">
        <v>0</v>
      </c>
      <c r="T73" s="46">
        <v>0</v>
      </c>
      <c r="U73" s="12">
        <v>2</v>
      </c>
      <c r="V73" s="13">
        <v>2</v>
      </c>
      <c r="W73" s="14">
        <v>4</v>
      </c>
      <c r="X73" s="12">
        <v>1</v>
      </c>
      <c r="Y73" s="13">
        <v>0</v>
      </c>
      <c r="Z73" s="14">
        <v>1</v>
      </c>
      <c r="AA73" s="12">
        <f t="shared" ref="AA73:AB78" si="47">SUM(C73,F73,I73,L73,O73,R73,U73,X73)</f>
        <v>37</v>
      </c>
      <c r="AB73" s="13">
        <f t="shared" si="47"/>
        <v>3</v>
      </c>
      <c r="AC73" s="46">
        <f t="shared" ref="AC73:AC78" si="48">SUM(AA73:AB73)</f>
        <v>40</v>
      </c>
    </row>
    <row r="74" spans="1:29" ht="12.6" hidden="1" customHeight="1" x14ac:dyDescent="0.2">
      <c r="A74" s="562"/>
      <c r="B74" s="3" t="s">
        <v>138</v>
      </c>
      <c r="C74" s="12"/>
      <c r="D74" s="13"/>
      <c r="E74" s="14"/>
      <c r="F74" s="12"/>
      <c r="G74" s="13"/>
      <c r="H74" s="14"/>
      <c r="I74" s="12"/>
      <c r="J74" s="13"/>
      <c r="K74" s="14"/>
      <c r="L74" s="12"/>
      <c r="M74" s="13"/>
      <c r="N74" s="14"/>
      <c r="O74" s="12"/>
      <c r="P74" s="13"/>
      <c r="Q74" s="46"/>
      <c r="R74" s="12"/>
      <c r="S74" s="13"/>
      <c r="T74" s="46"/>
      <c r="U74" s="12"/>
      <c r="V74" s="13"/>
      <c r="W74" s="14"/>
      <c r="X74" s="12"/>
      <c r="Y74" s="13"/>
      <c r="Z74" s="14"/>
      <c r="AA74" s="12">
        <f t="shared" si="47"/>
        <v>0</v>
      </c>
      <c r="AB74" s="13">
        <f t="shared" si="47"/>
        <v>0</v>
      </c>
      <c r="AC74" s="46">
        <f t="shared" si="48"/>
        <v>0</v>
      </c>
    </row>
    <row r="75" spans="1:29" ht="12.6" hidden="1" customHeight="1" x14ac:dyDescent="0.2">
      <c r="A75" s="562"/>
      <c r="B75" s="3" t="s">
        <v>88</v>
      </c>
      <c r="C75" s="12"/>
      <c r="D75" s="13"/>
      <c r="E75" s="14"/>
      <c r="F75" s="12"/>
      <c r="G75" s="13"/>
      <c r="H75" s="14"/>
      <c r="I75" s="12"/>
      <c r="J75" s="13"/>
      <c r="K75" s="14"/>
      <c r="L75" s="12"/>
      <c r="M75" s="13"/>
      <c r="N75" s="14"/>
      <c r="O75" s="12"/>
      <c r="P75" s="13"/>
      <c r="Q75" s="46"/>
      <c r="R75" s="12"/>
      <c r="S75" s="13"/>
      <c r="T75" s="46"/>
      <c r="U75" s="12"/>
      <c r="V75" s="13"/>
      <c r="W75" s="14"/>
      <c r="X75" s="12"/>
      <c r="Y75" s="13"/>
      <c r="Z75" s="14"/>
      <c r="AA75" s="12">
        <f t="shared" si="47"/>
        <v>0</v>
      </c>
      <c r="AB75" s="13">
        <f t="shared" si="47"/>
        <v>0</v>
      </c>
      <c r="AC75" s="46">
        <f t="shared" si="48"/>
        <v>0</v>
      </c>
    </row>
    <row r="76" spans="1:29" ht="12.6" customHeight="1" x14ac:dyDescent="0.2">
      <c r="A76" s="534" t="s">
        <v>43</v>
      </c>
      <c r="B76" s="3" t="s">
        <v>87</v>
      </c>
      <c r="C76" s="12">
        <v>1</v>
      </c>
      <c r="D76" s="13">
        <v>0</v>
      </c>
      <c r="E76" s="14">
        <v>1</v>
      </c>
      <c r="F76" s="12">
        <v>0</v>
      </c>
      <c r="G76" s="13">
        <v>0</v>
      </c>
      <c r="H76" s="14">
        <v>0</v>
      </c>
      <c r="I76" s="12">
        <v>0</v>
      </c>
      <c r="J76" s="13">
        <v>0</v>
      </c>
      <c r="K76" s="14">
        <v>0</v>
      </c>
      <c r="L76" s="12">
        <v>0</v>
      </c>
      <c r="M76" s="13">
        <v>0</v>
      </c>
      <c r="N76" s="14">
        <v>0</v>
      </c>
      <c r="O76" s="12">
        <v>0</v>
      </c>
      <c r="P76" s="13">
        <v>0</v>
      </c>
      <c r="Q76" s="46">
        <v>0</v>
      </c>
      <c r="R76" s="12">
        <v>0</v>
      </c>
      <c r="S76" s="13">
        <v>0</v>
      </c>
      <c r="T76" s="46">
        <v>0</v>
      </c>
      <c r="U76" s="12">
        <v>0</v>
      </c>
      <c r="V76" s="13">
        <v>0</v>
      </c>
      <c r="W76" s="14">
        <v>0</v>
      </c>
      <c r="X76" s="12">
        <v>0</v>
      </c>
      <c r="Y76" s="13">
        <v>0</v>
      </c>
      <c r="Z76" s="14">
        <v>0</v>
      </c>
      <c r="AA76" s="12">
        <f t="shared" ref="AA76:AA77" si="49">SUM(C76,F76,I76,L76,O76,R76,U76,X76)</f>
        <v>1</v>
      </c>
      <c r="AB76" s="13">
        <f t="shared" ref="AB76:AB77" si="50">SUM(D76,G76,J76,M76,P76,S76,V76,Y76)</f>
        <v>0</v>
      </c>
      <c r="AC76" s="46">
        <f t="shared" ref="AC76:AC77" si="51">SUM(AA76:AB76)</f>
        <v>1</v>
      </c>
    </row>
    <row r="77" spans="1:29" ht="12.6" hidden="1" customHeight="1" x14ac:dyDescent="0.2">
      <c r="A77" s="528" t="s">
        <v>340</v>
      </c>
      <c r="B77" s="3" t="s">
        <v>87</v>
      </c>
      <c r="C77" s="12"/>
      <c r="D77" s="13"/>
      <c r="E77" s="14"/>
      <c r="F77" s="12"/>
      <c r="G77" s="13"/>
      <c r="H77" s="14"/>
      <c r="I77" s="12"/>
      <c r="J77" s="13"/>
      <c r="K77" s="14"/>
      <c r="L77" s="12"/>
      <c r="M77" s="13"/>
      <c r="N77" s="14"/>
      <c r="O77" s="12"/>
      <c r="P77" s="13"/>
      <c r="Q77" s="46"/>
      <c r="R77" s="12"/>
      <c r="S77" s="13"/>
      <c r="T77" s="46"/>
      <c r="U77" s="12"/>
      <c r="V77" s="13"/>
      <c r="W77" s="14"/>
      <c r="X77" s="12"/>
      <c r="Y77" s="13"/>
      <c r="Z77" s="14"/>
      <c r="AA77" s="12">
        <f t="shared" si="49"/>
        <v>0</v>
      </c>
      <c r="AB77" s="13">
        <f t="shared" si="50"/>
        <v>0</v>
      </c>
      <c r="AC77" s="46">
        <f t="shared" si="51"/>
        <v>0</v>
      </c>
    </row>
    <row r="78" spans="1:29" ht="12.6" customHeight="1" x14ac:dyDescent="0.2">
      <c r="A78" s="528" t="s">
        <v>44</v>
      </c>
      <c r="B78" s="3" t="s">
        <v>86</v>
      </c>
      <c r="C78" s="12">
        <v>6</v>
      </c>
      <c r="D78" s="13">
        <v>0</v>
      </c>
      <c r="E78" s="14">
        <v>6</v>
      </c>
      <c r="F78" s="12">
        <v>2</v>
      </c>
      <c r="G78" s="13">
        <v>1</v>
      </c>
      <c r="H78" s="14">
        <v>3</v>
      </c>
      <c r="I78" s="12">
        <v>0</v>
      </c>
      <c r="J78" s="13">
        <v>0</v>
      </c>
      <c r="K78" s="14">
        <v>0</v>
      </c>
      <c r="L78" s="12">
        <v>0</v>
      </c>
      <c r="M78" s="13">
        <v>0</v>
      </c>
      <c r="N78" s="14">
        <v>0</v>
      </c>
      <c r="O78" s="12">
        <v>1</v>
      </c>
      <c r="P78" s="13">
        <v>0</v>
      </c>
      <c r="Q78" s="46">
        <v>1</v>
      </c>
      <c r="R78" s="12">
        <v>0</v>
      </c>
      <c r="S78" s="13">
        <v>0</v>
      </c>
      <c r="T78" s="46">
        <v>0</v>
      </c>
      <c r="U78" s="12">
        <v>4</v>
      </c>
      <c r="V78" s="13">
        <v>2</v>
      </c>
      <c r="W78" s="14">
        <v>6</v>
      </c>
      <c r="X78" s="12">
        <v>0</v>
      </c>
      <c r="Y78" s="13">
        <v>0</v>
      </c>
      <c r="Z78" s="14">
        <v>0</v>
      </c>
      <c r="AA78" s="12">
        <f t="shared" si="47"/>
        <v>13</v>
      </c>
      <c r="AB78" s="13">
        <f t="shared" si="47"/>
        <v>3</v>
      </c>
      <c r="AC78" s="46">
        <f t="shared" si="48"/>
        <v>16</v>
      </c>
    </row>
    <row r="79" spans="1:29" s="4" customFormat="1" ht="12.6" customHeight="1" x14ac:dyDescent="0.2">
      <c r="A79" s="66" t="s">
        <v>100</v>
      </c>
      <c r="B79" s="9"/>
      <c r="C79" s="15">
        <f>SUM(C73:C78)</f>
        <v>39</v>
      </c>
      <c r="D79" s="16">
        <f t="shared" ref="D79:AC79" si="52">SUM(D73:D78)</f>
        <v>1</v>
      </c>
      <c r="E79" s="17">
        <f t="shared" si="52"/>
        <v>40</v>
      </c>
      <c r="F79" s="15">
        <f>SUM(F73:F78)</f>
        <v>4</v>
      </c>
      <c r="G79" s="16">
        <f t="shared" ref="G79:H79" si="53">SUM(G73:G78)</f>
        <v>1</v>
      </c>
      <c r="H79" s="17">
        <f t="shared" si="53"/>
        <v>5</v>
      </c>
      <c r="I79" s="15">
        <f>SUM(I73:I78)</f>
        <v>0</v>
      </c>
      <c r="J79" s="16">
        <f t="shared" ref="J79:K79" si="54">SUM(J73:J78)</f>
        <v>0</v>
      </c>
      <c r="K79" s="17">
        <f t="shared" si="54"/>
        <v>0</v>
      </c>
      <c r="L79" s="15">
        <f>SUM(L73:L78)</f>
        <v>0</v>
      </c>
      <c r="M79" s="16">
        <f t="shared" ref="M79:N79" si="55">SUM(M73:M78)</f>
        <v>0</v>
      </c>
      <c r="N79" s="17">
        <f t="shared" si="55"/>
        <v>0</v>
      </c>
      <c r="O79" s="15">
        <f>SUM(O73:O78)</f>
        <v>1</v>
      </c>
      <c r="P79" s="16">
        <f t="shared" ref="P79:Q79" si="56">SUM(P73:P78)</f>
        <v>0</v>
      </c>
      <c r="Q79" s="47">
        <f t="shared" si="56"/>
        <v>1</v>
      </c>
      <c r="R79" s="15">
        <f>SUM(R73:R78)</f>
        <v>0</v>
      </c>
      <c r="S79" s="16">
        <f t="shared" ref="S79:T79" si="57">SUM(S73:S78)</f>
        <v>0</v>
      </c>
      <c r="T79" s="47">
        <f t="shared" si="57"/>
        <v>0</v>
      </c>
      <c r="U79" s="15">
        <f>SUM(U73:U78)</f>
        <v>6</v>
      </c>
      <c r="V79" s="16">
        <f t="shared" ref="V79:W79" si="58">SUM(V73:V78)</f>
        <v>4</v>
      </c>
      <c r="W79" s="17">
        <f t="shared" si="58"/>
        <v>10</v>
      </c>
      <c r="X79" s="15">
        <f>SUM(X73:X78)</f>
        <v>1</v>
      </c>
      <c r="Y79" s="16">
        <f t="shared" ref="Y79:Z79" si="59">SUM(Y73:Y78)</f>
        <v>0</v>
      </c>
      <c r="Z79" s="17">
        <f t="shared" si="59"/>
        <v>1</v>
      </c>
      <c r="AA79" s="15">
        <f>SUM(AA73:AA78)</f>
        <v>51</v>
      </c>
      <c r="AB79" s="16">
        <f t="shared" si="52"/>
        <v>6</v>
      </c>
      <c r="AC79" s="47">
        <f t="shared" si="52"/>
        <v>57</v>
      </c>
    </row>
    <row r="80" spans="1:29" ht="12.6" hidden="1" customHeight="1" x14ac:dyDescent="0.2">
      <c r="A80" s="528" t="s">
        <v>45</v>
      </c>
      <c r="B80" s="3" t="s">
        <v>85</v>
      </c>
      <c r="C80" s="12"/>
      <c r="D80" s="13"/>
      <c r="E80" s="14"/>
      <c r="F80" s="12"/>
      <c r="G80" s="13"/>
      <c r="H80" s="14"/>
      <c r="I80" s="12"/>
      <c r="J80" s="13"/>
      <c r="K80" s="14"/>
      <c r="L80" s="12"/>
      <c r="M80" s="13"/>
      <c r="N80" s="14"/>
      <c r="O80" s="12"/>
      <c r="P80" s="13"/>
      <c r="Q80" s="46"/>
      <c r="R80" s="12"/>
      <c r="S80" s="13"/>
      <c r="T80" s="46"/>
      <c r="U80" s="12"/>
      <c r="V80" s="13"/>
      <c r="W80" s="14"/>
      <c r="X80" s="12"/>
      <c r="Y80" s="13"/>
      <c r="Z80" s="14"/>
      <c r="AA80" s="12">
        <f t="shared" ref="AA80:AB90" si="60">SUM(C80,F80,I80,L80,O80,R80,U80,X80)</f>
        <v>0</v>
      </c>
      <c r="AB80" s="13">
        <f t="shared" si="60"/>
        <v>0</v>
      </c>
      <c r="AC80" s="46">
        <f t="shared" ref="AC80:AC90" si="61">SUM(AA80:AB80)</f>
        <v>0</v>
      </c>
    </row>
    <row r="81" spans="1:29" ht="12.6" hidden="1" customHeight="1" x14ac:dyDescent="0.2">
      <c r="A81" s="528" t="s">
        <v>46</v>
      </c>
      <c r="B81" s="3" t="s">
        <v>85</v>
      </c>
      <c r="C81" s="12"/>
      <c r="D81" s="13"/>
      <c r="E81" s="14"/>
      <c r="F81" s="12"/>
      <c r="G81" s="13"/>
      <c r="H81" s="14"/>
      <c r="I81" s="12"/>
      <c r="J81" s="13"/>
      <c r="K81" s="14"/>
      <c r="L81" s="12"/>
      <c r="M81" s="13"/>
      <c r="N81" s="14"/>
      <c r="O81" s="12"/>
      <c r="P81" s="13"/>
      <c r="Q81" s="46"/>
      <c r="R81" s="12"/>
      <c r="S81" s="13"/>
      <c r="T81" s="46"/>
      <c r="U81" s="12"/>
      <c r="V81" s="13"/>
      <c r="W81" s="14"/>
      <c r="X81" s="12"/>
      <c r="Y81" s="13"/>
      <c r="Z81" s="14"/>
      <c r="AA81" s="12">
        <f t="shared" si="60"/>
        <v>0</v>
      </c>
      <c r="AB81" s="13">
        <f t="shared" si="60"/>
        <v>0</v>
      </c>
      <c r="AC81" s="46">
        <f t="shared" si="61"/>
        <v>0</v>
      </c>
    </row>
    <row r="82" spans="1:29" ht="12.6" customHeight="1" x14ac:dyDescent="0.2">
      <c r="A82" s="528" t="s">
        <v>47</v>
      </c>
      <c r="B82" s="3" t="s">
        <v>2</v>
      </c>
      <c r="C82" s="12">
        <v>15</v>
      </c>
      <c r="D82" s="13">
        <v>8</v>
      </c>
      <c r="E82" s="14">
        <v>23</v>
      </c>
      <c r="F82" s="12">
        <v>2</v>
      </c>
      <c r="G82" s="13">
        <v>0</v>
      </c>
      <c r="H82" s="14">
        <v>2</v>
      </c>
      <c r="I82" s="12">
        <v>0</v>
      </c>
      <c r="J82" s="13">
        <v>0</v>
      </c>
      <c r="K82" s="14">
        <v>0</v>
      </c>
      <c r="L82" s="12">
        <v>0</v>
      </c>
      <c r="M82" s="13">
        <v>0</v>
      </c>
      <c r="N82" s="14">
        <v>0</v>
      </c>
      <c r="O82" s="12">
        <v>0</v>
      </c>
      <c r="P82" s="13">
        <v>0</v>
      </c>
      <c r="Q82" s="46">
        <v>0</v>
      </c>
      <c r="R82" s="12">
        <v>0</v>
      </c>
      <c r="S82" s="13">
        <v>0</v>
      </c>
      <c r="T82" s="46">
        <v>0</v>
      </c>
      <c r="U82" s="12">
        <v>2</v>
      </c>
      <c r="V82" s="13">
        <v>0</v>
      </c>
      <c r="W82" s="14">
        <v>2</v>
      </c>
      <c r="X82" s="12">
        <v>0</v>
      </c>
      <c r="Y82" s="13">
        <v>2</v>
      </c>
      <c r="Z82" s="14">
        <v>2</v>
      </c>
      <c r="AA82" s="12">
        <f t="shared" si="60"/>
        <v>19</v>
      </c>
      <c r="AB82" s="13">
        <f t="shared" si="60"/>
        <v>10</v>
      </c>
      <c r="AC82" s="46">
        <f t="shared" si="61"/>
        <v>29</v>
      </c>
    </row>
    <row r="83" spans="1:29" ht="12.6" hidden="1" customHeight="1" x14ac:dyDescent="0.2">
      <c r="A83" s="528" t="s">
        <v>134</v>
      </c>
      <c r="B83" s="3" t="s">
        <v>89</v>
      </c>
      <c r="C83" s="12"/>
      <c r="D83" s="13"/>
      <c r="E83" s="14"/>
      <c r="F83" s="12"/>
      <c r="G83" s="13"/>
      <c r="H83" s="14"/>
      <c r="I83" s="12"/>
      <c r="J83" s="13"/>
      <c r="K83" s="14"/>
      <c r="L83" s="12"/>
      <c r="M83" s="13"/>
      <c r="N83" s="14"/>
      <c r="O83" s="12"/>
      <c r="P83" s="13"/>
      <c r="Q83" s="46"/>
      <c r="R83" s="12"/>
      <c r="S83" s="13"/>
      <c r="T83" s="46"/>
      <c r="U83" s="12"/>
      <c r="V83" s="13"/>
      <c r="W83" s="14"/>
      <c r="X83" s="12"/>
      <c r="Y83" s="13"/>
      <c r="Z83" s="14"/>
      <c r="AA83" s="12">
        <f t="shared" si="60"/>
        <v>0</v>
      </c>
      <c r="AB83" s="13">
        <f t="shared" si="60"/>
        <v>0</v>
      </c>
      <c r="AC83" s="46">
        <f t="shared" si="61"/>
        <v>0</v>
      </c>
    </row>
    <row r="84" spans="1:29" ht="12.6" customHeight="1" x14ac:dyDescent="0.2">
      <c r="A84" s="562" t="s">
        <v>48</v>
      </c>
      <c r="B84" s="3" t="s">
        <v>89</v>
      </c>
      <c r="C84" s="12">
        <v>34</v>
      </c>
      <c r="D84" s="13">
        <v>19</v>
      </c>
      <c r="E84" s="14">
        <v>53</v>
      </c>
      <c r="F84" s="12">
        <v>10</v>
      </c>
      <c r="G84" s="13">
        <v>4</v>
      </c>
      <c r="H84" s="14">
        <v>14</v>
      </c>
      <c r="I84" s="12">
        <v>0</v>
      </c>
      <c r="J84" s="13">
        <v>0</v>
      </c>
      <c r="K84" s="14">
        <v>0</v>
      </c>
      <c r="L84" s="12">
        <v>1</v>
      </c>
      <c r="M84" s="13">
        <v>1</v>
      </c>
      <c r="N84" s="14">
        <v>2</v>
      </c>
      <c r="O84" s="12">
        <v>2</v>
      </c>
      <c r="P84" s="13">
        <v>0</v>
      </c>
      <c r="Q84" s="46">
        <v>2</v>
      </c>
      <c r="R84" s="12">
        <v>0</v>
      </c>
      <c r="S84" s="13">
        <v>0</v>
      </c>
      <c r="T84" s="46">
        <v>0</v>
      </c>
      <c r="U84" s="12">
        <v>2</v>
      </c>
      <c r="V84" s="13">
        <v>0</v>
      </c>
      <c r="W84" s="14">
        <v>2</v>
      </c>
      <c r="X84" s="12">
        <v>5</v>
      </c>
      <c r="Y84" s="13">
        <v>1</v>
      </c>
      <c r="Z84" s="14">
        <v>6</v>
      </c>
      <c r="AA84" s="12">
        <f t="shared" si="60"/>
        <v>54</v>
      </c>
      <c r="AB84" s="13">
        <f t="shared" si="60"/>
        <v>25</v>
      </c>
      <c r="AC84" s="46">
        <f t="shared" si="61"/>
        <v>79</v>
      </c>
    </row>
    <row r="85" spans="1:29" ht="12.6" hidden="1" customHeight="1" x14ac:dyDescent="0.2">
      <c r="A85" s="562"/>
      <c r="B85" s="3" t="s">
        <v>140</v>
      </c>
      <c r="C85" s="12"/>
      <c r="D85" s="13"/>
      <c r="E85" s="14"/>
      <c r="F85" s="12"/>
      <c r="G85" s="13"/>
      <c r="H85" s="14"/>
      <c r="I85" s="12"/>
      <c r="J85" s="13"/>
      <c r="K85" s="14"/>
      <c r="L85" s="12"/>
      <c r="M85" s="13"/>
      <c r="N85" s="14"/>
      <c r="O85" s="12"/>
      <c r="P85" s="13"/>
      <c r="Q85" s="46"/>
      <c r="R85" s="12"/>
      <c r="S85" s="13"/>
      <c r="T85" s="46"/>
      <c r="U85" s="12"/>
      <c r="V85" s="13"/>
      <c r="W85" s="14"/>
      <c r="X85" s="12"/>
      <c r="Y85" s="13"/>
      <c r="Z85" s="14"/>
      <c r="AA85" s="12">
        <f t="shared" si="60"/>
        <v>0</v>
      </c>
      <c r="AB85" s="13">
        <f t="shared" si="60"/>
        <v>0</v>
      </c>
      <c r="AC85" s="46">
        <f t="shared" si="61"/>
        <v>0</v>
      </c>
    </row>
    <row r="86" spans="1:29" ht="12.6" customHeight="1" x14ac:dyDescent="0.2">
      <c r="A86" s="528" t="s">
        <v>146</v>
      </c>
      <c r="B86" s="3" t="s">
        <v>87</v>
      </c>
      <c r="C86" s="12">
        <v>3</v>
      </c>
      <c r="D86" s="13">
        <v>1</v>
      </c>
      <c r="E86" s="14">
        <v>4</v>
      </c>
      <c r="F86" s="12">
        <v>2</v>
      </c>
      <c r="G86" s="13">
        <v>0</v>
      </c>
      <c r="H86" s="14">
        <v>2</v>
      </c>
      <c r="I86" s="12">
        <v>0</v>
      </c>
      <c r="J86" s="13">
        <v>0</v>
      </c>
      <c r="K86" s="14">
        <v>0</v>
      </c>
      <c r="L86" s="12">
        <v>0</v>
      </c>
      <c r="M86" s="13">
        <v>0</v>
      </c>
      <c r="N86" s="14">
        <v>0</v>
      </c>
      <c r="O86" s="12">
        <v>0</v>
      </c>
      <c r="P86" s="13">
        <v>1</v>
      </c>
      <c r="Q86" s="46">
        <v>1</v>
      </c>
      <c r="R86" s="12">
        <v>0</v>
      </c>
      <c r="S86" s="13">
        <v>0</v>
      </c>
      <c r="T86" s="46">
        <v>0</v>
      </c>
      <c r="U86" s="12">
        <v>0</v>
      </c>
      <c r="V86" s="13">
        <v>1</v>
      </c>
      <c r="W86" s="14">
        <v>1</v>
      </c>
      <c r="X86" s="12">
        <v>0</v>
      </c>
      <c r="Y86" s="13">
        <v>0</v>
      </c>
      <c r="Z86" s="14">
        <v>0</v>
      </c>
      <c r="AA86" s="12">
        <f t="shared" si="60"/>
        <v>5</v>
      </c>
      <c r="AB86" s="13">
        <f t="shared" si="60"/>
        <v>3</v>
      </c>
      <c r="AC86" s="46">
        <f t="shared" si="61"/>
        <v>8</v>
      </c>
    </row>
    <row r="87" spans="1:29" ht="12.6" customHeight="1" x14ac:dyDescent="0.2">
      <c r="A87" s="528" t="s">
        <v>135</v>
      </c>
      <c r="B87" s="3" t="s">
        <v>2</v>
      </c>
      <c r="C87" s="12">
        <v>12</v>
      </c>
      <c r="D87" s="13">
        <v>9</v>
      </c>
      <c r="E87" s="14">
        <v>21</v>
      </c>
      <c r="F87" s="12">
        <v>7</v>
      </c>
      <c r="G87" s="13">
        <v>3</v>
      </c>
      <c r="H87" s="14">
        <v>10</v>
      </c>
      <c r="I87" s="12">
        <v>1</v>
      </c>
      <c r="J87" s="13">
        <v>0</v>
      </c>
      <c r="K87" s="14">
        <v>1</v>
      </c>
      <c r="L87" s="12">
        <v>1</v>
      </c>
      <c r="M87" s="13">
        <v>0</v>
      </c>
      <c r="N87" s="14">
        <v>1</v>
      </c>
      <c r="O87" s="12">
        <v>1</v>
      </c>
      <c r="P87" s="13">
        <v>0</v>
      </c>
      <c r="Q87" s="46">
        <v>1</v>
      </c>
      <c r="R87" s="12">
        <v>0</v>
      </c>
      <c r="S87" s="13">
        <v>0</v>
      </c>
      <c r="T87" s="46">
        <v>0</v>
      </c>
      <c r="U87" s="12">
        <v>0</v>
      </c>
      <c r="V87" s="13">
        <v>0</v>
      </c>
      <c r="W87" s="14">
        <v>0</v>
      </c>
      <c r="X87" s="12">
        <v>0</v>
      </c>
      <c r="Y87" s="13">
        <v>0</v>
      </c>
      <c r="Z87" s="14">
        <v>0</v>
      </c>
      <c r="AA87" s="12">
        <f t="shared" si="60"/>
        <v>22</v>
      </c>
      <c r="AB87" s="13">
        <f t="shared" si="60"/>
        <v>12</v>
      </c>
      <c r="AC87" s="46">
        <f t="shared" si="61"/>
        <v>34</v>
      </c>
    </row>
    <row r="88" spans="1:29" ht="12.6" customHeight="1" x14ac:dyDescent="0.2">
      <c r="A88" s="528" t="s">
        <v>49</v>
      </c>
      <c r="B88" s="3" t="s">
        <v>87</v>
      </c>
      <c r="C88" s="12">
        <v>6</v>
      </c>
      <c r="D88" s="13">
        <v>2</v>
      </c>
      <c r="E88" s="14">
        <v>8</v>
      </c>
      <c r="F88" s="12">
        <v>0</v>
      </c>
      <c r="G88" s="13">
        <v>0</v>
      </c>
      <c r="H88" s="14">
        <v>0</v>
      </c>
      <c r="I88" s="12">
        <v>0</v>
      </c>
      <c r="J88" s="13">
        <v>0</v>
      </c>
      <c r="K88" s="14">
        <v>0</v>
      </c>
      <c r="L88" s="12">
        <v>0</v>
      </c>
      <c r="M88" s="13">
        <v>0</v>
      </c>
      <c r="N88" s="14">
        <v>0</v>
      </c>
      <c r="O88" s="12">
        <v>0</v>
      </c>
      <c r="P88" s="13">
        <v>0</v>
      </c>
      <c r="Q88" s="46">
        <v>0</v>
      </c>
      <c r="R88" s="12">
        <v>0</v>
      </c>
      <c r="S88" s="13">
        <v>0</v>
      </c>
      <c r="T88" s="46">
        <v>0</v>
      </c>
      <c r="U88" s="12">
        <v>0</v>
      </c>
      <c r="V88" s="13">
        <v>0</v>
      </c>
      <c r="W88" s="14">
        <v>0</v>
      </c>
      <c r="X88" s="12">
        <v>0</v>
      </c>
      <c r="Y88" s="13">
        <v>0</v>
      </c>
      <c r="Z88" s="14">
        <v>0</v>
      </c>
      <c r="AA88" s="12">
        <f t="shared" si="60"/>
        <v>6</v>
      </c>
      <c r="AB88" s="13">
        <f t="shared" si="60"/>
        <v>2</v>
      </c>
      <c r="AC88" s="46">
        <f t="shared" si="61"/>
        <v>8</v>
      </c>
    </row>
    <row r="89" spans="1:29" ht="12.6" customHeight="1" x14ac:dyDescent="0.2">
      <c r="A89" s="562" t="s">
        <v>50</v>
      </c>
      <c r="B89" s="3" t="s">
        <v>86</v>
      </c>
      <c r="C89" s="12">
        <v>30</v>
      </c>
      <c r="D89" s="13">
        <v>17</v>
      </c>
      <c r="E89" s="14">
        <v>47</v>
      </c>
      <c r="F89" s="12">
        <v>15</v>
      </c>
      <c r="G89" s="13">
        <v>1</v>
      </c>
      <c r="H89" s="14">
        <v>16</v>
      </c>
      <c r="I89" s="12">
        <v>0</v>
      </c>
      <c r="J89" s="13">
        <v>0</v>
      </c>
      <c r="K89" s="14">
        <v>0</v>
      </c>
      <c r="L89" s="12">
        <v>0</v>
      </c>
      <c r="M89" s="13">
        <v>0</v>
      </c>
      <c r="N89" s="14">
        <v>0</v>
      </c>
      <c r="O89" s="12">
        <v>0</v>
      </c>
      <c r="P89" s="13">
        <v>0</v>
      </c>
      <c r="Q89" s="46">
        <v>0</v>
      </c>
      <c r="R89" s="12">
        <v>0</v>
      </c>
      <c r="S89" s="13">
        <v>0</v>
      </c>
      <c r="T89" s="46">
        <v>0</v>
      </c>
      <c r="U89" s="12">
        <v>0</v>
      </c>
      <c r="V89" s="13">
        <v>1</v>
      </c>
      <c r="W89" s="14">
        <v>1</v>
      </c>
      <c r="X89" s="12">
        <v>0</v>
      </c>
      <c r="Y89" s="13">
        <v>0</v>
      </c>
      <c r="Z89" s="14">
        <v>0</v>
      </c>
      <c r="AA89" s="12">
        <f t="shared" si="60"/>
        <v>45</v>
      </c>
      <c r="AB89" s="13">
        <f t="shared" si="60"/>
        <v>19</v>
      </c>
      <c r="AC89" s="46">
        <f t="shared" si="61"/>
        <v>64</v>
      </c>
    </row>
    <row r="90" spans="1:29" ht="12.6" hidden="1" customHeight="1" x14ac:dyDescent="0.2">
      <c r="A90" s="562"/>
      <c r="B90" s="3" t="s">
        <v>140</v>
      </c>
      <c r="C90" s="12"/>
      <c r="D90" s="13"/>
      <c r="E90" s="14"/>
      <c r="F90" s="12"/>
      <c r="G90" s="13"/>
      <c r="H90" s="14"/>
      <c r="I90" s="12"/>
      <c r="J90" s="13"/>
      <c r="K90" s="14"/>
      <c r="L90" s="12"/>
      <c r="M90" s="13"/>
      <c r="N90" s="14"/>
      <c r="O90" s="12"/>
      <c r="P90" s="13"/>
      <c r="Q90" s="46"/>
      <c r="R90" s="12"/>
      <c r="S90" s="13"/>
      <c r="T90" s="46"/>
      <c r="U90" s="12"/>
      <c r="V90" s="13"/>
      <c r="W90" s="14"/>
      <c r="X90" s="12"/>
      <c r="Y90" s="13"/>
      <c r="Z90" s="14"/>
      <c r="AA90" s="12">
        <f t="shared" si="60"/>
        <v>0</v>
      </c>
      <c r="AB90" s="13">
        <f t="shared" si="60"/>
        <v>0</v>
      </c>
      <c r="AC90" s="46">
        <f t="shared" si="61"/>
        <v>0</v>
      </c>
    </row>
    <row r="91" spans="1:29" s="4" customFormat="1" ht="12.6" customHeight="1" x14ac:dyDescent="0.2">
      <c r="A91" s="66" t="s">
        <v>101</v>
      </c>
      <c r="B91" s="9"/>
      <c r="C91" s="15">
        <f>SUM(C80:C90)</f>
        <v>100</v>
      </c>
      <c r="D91" s="16">
        <f>SUM(D80:D90)</f>
        <v>56</v>
      </c>
      <c r="E91" s="17">
        <f t="shared" ref="E91:AC91" si="62">SUM(E80:E89)</f>
        <v>156</v>
      </c>
      <c r="F91" s="15">
        <f>SUM(F80:F90)</f>
        <v>36</v>
      </c>
      <c r="G91" s="16">
        <f>SUM(G80:G90)</f>
        <v>8</v>
      </c>
      <c r="H91" s="17">
        <f t="shared" ref="H91" si="63">SUM(H80:H89)</f>
        <v>44</v>
      </c>
      <c r="I91" s="15">
        <f>SUM(I80:I90)</f>
        <v>1</v>
      </c>
      <c r="J91" s="16">
        <f>SUM(J80:J90)</f>
        <v>0</v>
      </c>
      <c r="K91" s="17">
        <f t="shared" ref="K91" si="64">SUM(K80:K89)</f>
        <v>1</v>
      </c>
      <c r="L91" s="15">
        <f>SUM(L80:L90)</f>
        <v>2</v>
      </c>
      <c r="M91" s="16">
        <f>SUM(M80:M90)</f>
        <v>1</v>
      </c>
      <c r="N91" s="17">
        <f t="shared" ref="N91" si="65">SUM(N80:N89)</f>
        <v>3</v>
      </c>
      <c r="O91" s="15">
        <f>SUM(O80:O90)</f>
        <v>3</v>
      </c>
      <c r="P91" s="16">
        <f>SUM(P80:P90)</f>
        <v>1</v>
      </c>
      <c r="Q91" s="47">
        <f t="shared" ref="Q91" si="66">SUM(Q80:Q89)</f>
        <v>4</v>
      </c>
      <c r="R91" s="15">
        <f>SUM(R80:R90)</f>
        <v>0</v>
      </c>
      <c r="S91" s="16">
        <f>SUM(S80:S90)</f>
        <v>0</v>
      </c>
      <c r="T91" s="47">
        <f t="shared" ref="T91" si="67">SUM(T80:T89)</f>
        <v>0</v>
      </c>
      <c r="U91" s="15">
        <f>SUM(U80:U90)</f>
        <v>4</v>
      </c>
      <c r="V91" s="16">
        <f>SUM(V80:V90)</f>
        <v>2</v>
      </c>
      <c r="W91" s="17">
        <f t="shared" ref="W91" si="68">SUM(W80:W89)</f>
        <v>6</v>
      </c>
      <c r="X91" s="15">
        <f>SUM(X80:X90)</f>
        <v>5</v>
      </c>
      <c r="Y91" s="16">
        <f>SUM(Y80:Y90)</f>
        <v>3</v>
      </c>
      <c r="Z91" s="17">
        <f t="shared" ref="Z91" si="69">SUM(Z80:Z89)</f>
        <v>8</v>
      </c>
      <c r="AA91" s="15">
        <f>SUM(AA80:AA89)</f>
        <v>151</v>
      </c>
      <c r="AB91" s="16">
        <f t="shared" si="62"/>
        <v>71</v>
      </c>
      <c r="AC91" s="47">
        <f t="shared" si="62"/>
        <v>222</v>
      </c>
    </row>
    <row r="92" spans="1:29" ht="12.6" customHeight="1" x14ac:dyDescent="0.2">
      <c r="A92" s="575" t="s">
        <v>141</v>
      </c>
      <c r="B92" s="3" t="s">
        <v>2</v>
      </c>
      <c r="C92" s="12">
        <v>31</v>
      </c>
      <c r="D92" s="13">
        <v>0</v>
      </c>
      <c r="E92" s="14">
        <v>31</v>
      </c>
      <c r="F92" s="12">
        <v>7</v>
      </c>
      <c r="G92" s="13">
        <v>0</v>
      </c>
      <c r="H92" s="14">
        <v>7</v>
      </c>
      <c r="I92" s="12">
        <v>0</v>
      </c>
      <c r="J92" s="13">
        <v>0</v>
      </c>
      <c r="K92" s="14">
        <v>0</v>
      </c>
      <c r="L92" s="12">
        <v>1</v>
      </c>
      <c r="M92" s="13">
        <v>0</v>
      </c>
      <c r="N92" s="14">
        <v>1</v>
      </c>
      <c r="O92" s="12">
        <v>1</v>
      </c>
      <c r="P92" s="13">
        <v>0</v>
      </c>
      <c r="Q92" s="46">
        <v>1</v>
      </c>
      <c r="R92" s="12">
        <v>0</v>
      </c>
      <c r="S92" s="13">
        <v>0</v>
      </c>
      <c r="T92" s="46">
        <v>0</v>
      </c>
      <c r="U92" s="12">
        <v>0</v>
      </c>
      <c r="V92" s="13">
        <v>0</v>
      </c>
      <c r="W92" s="14">
        <v>0</v>
      </c>
      <c r="X92" s="12">
        <v>2</v>
      </c>
      <c r="Y92" s="13">
        <v>0</v>
      </c>
      <c r="Z92" s="14">
        <v>2</v>
      </c>
      <c r="AA92" s="12">
        <f t="shared" ref="AA92:AB108" si="70">SUM(C92,F92,I92,L92,O92,R92,U92,X92)</f>
        <v>42</v>
      </c>
      <c r="AB92" s="13">
        <f t="shared" si="70"/>
        <v>0</v>
      </c>
      <c r="AC92" s="46">
        <f t="shared" ref="AC92:AC112" si="71">SUM(AA92:AB92)</f>
        <v>42</v>
      </c>
    </row>
    <row r="93" spans="1:29" ht="12.6" hidden="1" customHeight="1" x14ac:dyDescent="0.2">
      <c r="A93" s="562"/>
      <c r="B93" s="3" t="s">
        <v>138</v>
      </c>
      <c r="C93" s="12"/>
      <c r="D93" s="13"/>
      <c r="E93" s="14"/>
      <c r="F93" s="12"/>
      <c r="G93" s="13"/>
      <c r="H93" s="14"/>
      <c r="I93" s="12"/>
      <c r="J93" s="13"/>
      <c r="K93" s="14"/>
      <c r="L93" s="12"/>
      <c r="M93" s="13"/>
      <c r="N93" s="14"/>
      <c r="O93" s="12"/>
      <c r="P93" s="13"/>
      <c r="Q93" s="46"/>
      <c r="R93" s="12"/>
      <c r="S93" s="13"/>
      <c r="T93" s="46"/>
      <c r="U93" s="12"/>
      <c r="V93" s="13"/>
      <c r="W93" s="14"/>
      <c r="X93" s="12"/>
      <c r="Y93" s="13"/>
      <c r="Z93" s="14"/>
      <c r="AA93" s="12">
        <f t="shared" si="70"/>
        <v>0</v>
      </c>
      <c r="AB93" s="13">
        <f t="shared" si="70"/>
        <v>0</v>
      </c>
      <c r="AC93" s="46">
        <f t="shared" si="71"/>
        <v>0</v>
      </c>
    </row>
    <row r="94" spans="1:29" ht="12.6" customHeight="1" x14ac:dyDescent="0.2">
      <c r="A94" s="528" t="s">
        <v>130</v>
      </c>
      <c r="B94" s="3" t="s">
        <v>89</v>
      </c>
      <c r="C94" s="12">
        <v>2</v>
      </c>
      <c r="D94" s="13">
        <v>0</v>
      </c>
      <c r="E94" s="14">
        <v>2</v>
      </c>
      <c r="F94" s="12">
        <v>0</v>
      </c>
      <c r="G94" s="13">
        <v>0</v>
      </c>
      <c r="H94" s="14">
        <v>0</v>
      </c>
      <c r="I94" s="12">
        <v>0</v>
      </c>
      <c r="J94" s="13">
        <v>0</v>
      </c>
      <c r="K94" s="14">
        <v>0</v>
      </c>
      <c r="L94" s="12">
        <v>0</v>
      </c>
      <c r="M94" s="13">
        <v>0</v>
      </c>
      <c r="N94" s="14">
        <v>0</v>
      </c>
      <c r="O94" s="12">
        <v>0</v>
      </c>
      <c r="P94" s="13">
        <v>0</v>
      </c>
      <c r="Q94" s="46">
        <v>0</v>
      </c>
      <c r="R94" s="12">
        <v>0</v>
      </c>
      <c r="S94" s="13">
        <v>0</v>
      </c>
      <c r="T94" s="46">
        <v>0</v>
      </c>
      <c r="U94" s="12">
        <v>0</v>
      </c>
      <c r="V94" s="13">
        <v>0</v>
      </c>
      <c r="W94" s="14">
        <v>0</v>
      </c>
      <c r="X94" s="12">
        <v>0</v>
      </c>
      <c r="Y94" s="13">
        <v>0</v>
      </c>
      <c r="Z94" s="14">
        <v>0</v>
      </c>
      <c r="AA94" s="12">
        <f t="shared" si="70"/>
        <v>2</v>
      </c>
      <c r="AB94" s="13">
        <f t="shared" si="70"/>
        <v>0</v>
      </c>
      <c r="AC94" s="46">
        <f t="shared" si="71"/>
        <v>2</v>
      </c>
    </row>
    <row r="95" spans="1:29" ht="12.6" hidden="1" customHeight="1" x14ac:dyDescent="0.2">
      <c r="A95" s="528"/>
      <c r="B95" s="3" t="s">
        <v>86</v>
      </c>
      <c r="C95" s="12"/>
      <c r="D95" s="13"/>
      <c r="E95" s="14"/>
      <c r="F95" s="12"/>
      <c r="G95" s="13"/>
      <c r="H95" s="14"/>
      <c r="I95" s="12"/>
      <c r="J95" s="13"/>
      <c r="K95" s="14"/>
      <c r="L95" s="12"/>
      <c r="M95" s="13"/>
      <c r="N95" s="14"/>
      <c r="O95" s="12"/>
      <c r="P95" s="13"/>
      <c r="Q95" s="46"/>
      <c r="R95" s="12"/>
      <c r="S95" s="13"/>
      <c r="T95" s="46"/>
      <c r="U95" s="12"/>
      <c r="V95" s="13"/>
      <c r="W95" s="14"/>
      <c r="X95" s="12"/>
      <c r="Y95" s="13"/>
      <c r="Z95" s="14"/>
      <c r="AA95" s="12">
        <f t="shared" si="70"/>
        <v>0</v>
      </c>
      <c r="AB95" s="13">
        <f t="shared" si="70"/>
        <v>0</v>
      </c>
      <c r="AC95" s="46">
        <f t="shared" si="71"/>
        <v>0</v>
      </c>
    </row>
    <row r="96" spans="1:29" ht="12.6" hidden="1" customHeight="1" x14ac:dyDescent="0.2">
      <c r="A96" s="562" t="s">
        <v>142</v>
      </c>
      <c r="B96" s="3" t="s">
        <v>2</v>
      </c>
      <c r="C96" s="12"/>
      <c r="D96" s="13"/>
      <c r="E96" s="14"/>
      <c r="F96" s="12"/>
      <c r="G96" s="13"/>
      <c r="H96" s="14"/>
      <c r="I96" s="12"/>
      <c r="J96" s="13"/>
      <c r="K96" s="14"/>
      <c r="L96" s="12"/>
      <c r="M96" s="13"/>
      <c r="N96" s="14"/>
      <c r="O96" s="12"/>
      <c r="P96" s="13"/>
      <c r="Q96" s="46"/>
      <c r="R96" s="12"/>
      <c r="S96" s="13"/>
      <c r="T96" s="46"/>
      <c r="U96" s="12"/>
      <c r="V96" s="13"/>
      <c r="W96" s="14"/>
      <c r="X96" s="12"/>
      <c r="Y96" s="13"/>
      <c r="Z96" s="14"/>
      <c r="AA96" s="12">
        <f t="shared" si="70"/>
        <v>0</v>
      </c>
      <c r="AB96" s="13">
        <f t="shared" si="70"/>
        <v>0</v>
      </c>
      <c r="AC96" s="46">
        <f t="shared" si="71"/>
        <v>0</v>
      </c>
    </row>
    <row r="97" spans="1:29" ht="12.6" customHeight="1" x14ac:dyDescent="0.2">
      <c r="A97" s="562"/>
      <c r="B97" s="3" t="s">
        <v>88</v>
      </c>
      <c r="C97" s="12">
        <v>2</v>
      </c>
      <c r="D97" s="13">
        <v>0</v>
      </c>
      <c r="E97" s="14">
        <v>2</v>
      </c>
      <c r="F97" s="12">
        <v>0</v>
      </c>
      <c r="G97" s="13">
        <v>0</v>
      </c>
      <c r="H97" s="14">
        <v>0</v>
      </c>
      <c r="I97" s="12">
        <v>0</v>
      </c>
      <c r="J97" s="13">
        <v>0</v>
      </c>
      <c r="K97" s="14">
        <v>0</v>
      </c>
      <c r="L97" s="12">
        <v>0</v>
      </c>
      <c r="M97" s="13">
        <v>0</v>
      </c>
      <c r="N97" s="14">
        <v>0</v>
      </c>
      <c r="O97" s="12">
        <v>0</v>
      </c>
      <c r="P97" s="13">
        <v>0</v>
      </c>
      <c r="Q97" s="46">
        <v>0</v>
      </c>
      <c r="R97" s="12">
        <v>0</v>
      </c>
      <c r="S97" s="13">
        <v>0</v>
      </c>
      <c r="T97" s="46">
        <v>0</v>
      </c>
      <c r="U97" s="12">
        <v>0</v>
      </c>
      <c r="V97" s="13">
        <v>0</v>
      </c>
      <c r="W97" s="14">
        <v>0</v>
      </c>
      <c r="X97" s="12">
        <v>0</v>
      </c>
      <c r="Y97" s="13">
        <v>0</v>
      </c>
      <c r="Z97" s="14">
        <v>0</v>
      </c>
      <c r="AA97" s="12">
        <f t="shared" si="70"/>
        <v>2</v>
      </c>
      <c r="AB97" s="13">
        <f t="shared" si="70"/>
        <v>0</v>
      </c>
      <c r="AC97" s="46">
        <f t="shared" si="71"/>
        <v>2</v>
      </c>
    </row>
    <row r="98" spans="1:29" ht="12.6" customHeight="1" x14ac:dyDescent="0.2">
      <c r="A98" s="562" t="s">
        <v>51</v>
      </c>
      <c r="B98" s="3" t="s">
        <v>2</v>
      </c>
      <c r="C98" s="12">
        <v>102</v>
      </c>
      <c r="D98" s="13">
        <v>10</v>
      </c>
      <c r="E98" s="14">
        <v>112</v>
      </c>
      <c r="F98" s="12">
        <v>12</v>
      </c>
      <c r="G98" s="13">
        <v>1</v>
      </c>
      <c r="H98" s="14">
        <v>13</v>
      </c>
      <c r="I98" s="12">
        <v>2</v>
      </c>
      <c r="J98" s="13">
        <v>0</v>
      </c>
      <c r="K98" s="14">
        <v>2</v>
      </c>
      <c r="L98" s="12">
        <v>2</v>
      </c>
      <c r="M98" s="13">
        <v>0</v>
      </c>
      <c r="N98" s="14">
        <v>2</v>
      </c>
      <c r="O98" s="12">
        <v>0</v>
      </c>
      <c r="P98" s="13">
        <v>0</v>
      </c>
      <c r="Q98" s="46">
        <v>0</v>
      </c>
      <c r="R98" s="12">
        <v>1</v>
      </c>
      <c r="S98" s="13">
        <v>0</v>
      </c>
      <c r="T98" s="46">
        <v>1</v>
      </c>
      <c r="U98" s="12">
        <v>0</v>
      </c>
      <c r="V98" s="13">
        <v>1</v>
      </c>
      <c r="W98" s="14">
        <v>1</v>
      </c>
      <c r="X98" s="12">
        <v>2</v>
      </c>
      <c r="Y98" s="13">
        <v>0</v>
      </c>
      <c r="Z98" s="14">
        <v>2</v>
      </c>
      <c r="AA98" s="12">
        <f t="shared" si="70"/>
        <v>121</v>
      </c>
      <c r="AB98" s="13">
        <f t="shared" si="70"/>
        <v>12</v>
      </c>
      <c r="AC98" s="46">
        <f t="shared" si="71"/>
        <v>133</v>
      </c>
    </row>
    <row r="99" spans="1:29" ht="12.6" hidden="1" customHeight="1" x14ac:dyDescent="0.2">
      <c r="A99" s="562"/>
      <c r="B99" s="3" t="s">
        <v>138</v>
      </c>
      <c r="C99" s="12"/>
      <c r="D99" s="13"/>
      <c r="E99" s="14"/>
      <c r="F99" s="12"/>
      <c r="G99" s="13"/>
      <c r="H99" s="14"/>
      <c r="I99" s="12"/>
      <c r="J99" s="13"/>
      <c r="K99" s="14"/>
      <c r="L99" s="12"/>
      <c r="M99" s="13"/>
      <c r="N99" s="14"/>
      <c r="O99" s="12"/>
      <c r="P99" s="13"/>
      <c r="Q99" s="46"/>
      <c r="R99" s="12"/>
      <c r="S99" s="13"/>
      <c r="T99" s="46"/>
      <c r="U99" s="12"/>
      <c r="V99" s="13"/>
      <c r="W99" s="14"/>
      <c r="X99" s="12"/>
      <c r="Y99" s="13"/>
      <c r="Z99" s="14"/>
      <c r="AA99" s="12">
        <f t="shared" si="70"/>
        <v>0</v>
      </c>
      <c r="AB99" s="13">
        <f t="shared" si="70"/>
        <v>0</v>
      </c>
      <c r="AC99" s="46">
        <f t="shared" si="71"/>
        <v>0</v>
      </c>
    </row>
    <row r="100" spans="1:29" ht="12.6" customHeight="1" x14ac:dyDescent="0.2">
      <c r="A100" s="528" t="s">
        <v>155</v>
      </c>
      <c r="B100" s="3" t="s">
        <v>85</v>
      </c>
      <c r="C100" s="12">
        <v>2</v>
      </c>
      <c r="D100" s="13">
        <v>0</v>
      </c>
      <c r="E100" s="14">
        <v>2</v>
      </c>
      <c r="F100" s="12">
        <v>0</v>
      </c>
      <c r="G100" s="13">
        <v>0</v>
      </c>
      <c r="H100" s="14">
        <v>0</v>
      </c>
      <c r="I100" s="12">
        <v>0</v>
      </c>
      <c r="J100" s="13">
        <v>0</v>
      </c>
      <c r="K100" s="14">
        <v>0</v>
      </c>
      <c r="L100" s="12">
        <v>0</v>
      </c>
      <c r="M100" s="13">
        <v>0</v>
      </c>
      <c r="N100" s="14">
        <v>0</v>
      </c>
      <c r="O100" s="12">
        <v>0</v>
      </c>
      <c r="P100" s="13">
        <v>0</v>
      </c>
      <c r="Q100" s="46">
        <v>0</v>
      </c>
      <c r="R100" s="12">
        <v>0</v>
      </c>
      <c r="S100" s="13">
        <v>0</v>
      </c>
      <c r="T100" s="46">
        <v>0</v>
      </c>
      <c r="U100" s="12">
        <v>0</v>
      </c>
      <c r="V100" s="13">
        <v>0</v>
      </c>
      <c r="W100" s="14">
        <v>0</v>
      </c>
      <c r="X100" s="12">
        <v>0</v>
      </c>
      <c r="Y100" s="13">
        <v>0</v>
      </c>
      <c r="Z100" s="14">
        <v>0</v>
      </c>
      <c r="AA100" s="12">
        <f t="shared" si="70"/>
        <v>2</v>
      </c>
      <c r="AB100" s="13">
        <f t="shared" si="70"/>
        <v>0</v>
      </c>
      <c r="AC100" s="46">
        <f t="shared" si="71"/>
        <v>2</v>
      </c>
    </row>
    <row r="101" spans="1:29" ht="12.6" customHeight="1" x14ac:dyDescent="0.2">
      <c r="A101" s="528" t="s">
        <v>156</v>
      </c>
      <c r="B101" s="3" t="s">
        <v>85</v>
      </c>
      <c r="C101" s="12">
        <v>0</v>
      </c>
      <c r="D101" s="13">
        <v>1</v>
      </c>
      <c r="E101" s="14">
        <v>1</v>
      </c>
      <c r="F101" s="12">
        <v>0</v>
      </c>
      <c r="G101" s="13">
        <v>0</v>
      </c>
      <c r="H101" s="14">
        <v>0</v>
      </c>
      <c r="I101" s="12">
        <v>0</v>
      </c>
      <c r="J101" s="13">
        <v>0</v>
      </c>
      <c r="K101" s="14">
        <v>0</v>
      </c>
      <c r="L101" s="12">
        <v>0</v>
      </c>
      <c r="M101" s="13">
        <v>0</v>
      </c>
      <c r="N101" s="14">
        <v>0</v>
      </c>
      <c r="O101" s="12">
        <v>0</v>
      </c>
      <c r="P101" s="13">
        <v>0</v>
      </c>
      <c r="Q101" s="46">
        <v>0</v>
      </c>
      <c r="R101" s="12">
        <v>0</v>
      </c>
      <c r="S101" s="13">
        <v>0</v>
      </c>
      <c r="T101" s="46">
        <v>0</v>
      </c>
      <c r="U101" s="12">
        <v>1</v>
      </c>
      <c r="V101" s="13">
        <v>0</v>
      </c>
      <c r="W101" s="14">
        <v>1</v>
      </c>
      <c r="X101" s="12">
        <v>0</v>
      </c>
      <c r="Y101" s="13">
        <v>0</v>
      </c>
      <c r="Z101" s="14">
        <v>0</v>
      </c>
      <c r="AA101" s="12">
        <f t="shared" si="70"/>
        <v>1</v>
      </c>
      <c r="AB101" s="13">
        <f t="shared" si="70"/>
        <v>1</v>
      </c>
      <c r="AC101" s="46">
        <f t="shared" si="71"/>
        <v>2</v>
      </c>
    </row>
    <row r="102" spans="1:29" ht="12.6" customHeight="1" x14ac:dyDescent="0.2">
      <c r="A102" s="528" t="s">
        <v>157</v>
      </c>
      <c r="B102" s="3" t="s">
        <v>85</v>
      </c>
      <c r="C102" s="12">
        <v>1</v>
      </c>
      <c r="D102" s="13">
        <v>0</v>
      </c>
      <c r="E102" s="14">
        <v>1</v>
      </c>
      <c r="F102" s="12">
        <v>0</v>
      </c>
      <c r="G102" s="13">
        <v>0</v>
      </c>
      <c r="H102" s="14">
        <v>0</v>
      </c>
      <c r="I102" s="12">
        <v>0</v>
      </c>
      <c r="J102" s="13">
        <v>0</v>
      </c>
      <c r="K102" s="14">
        <v>0</v>
      </c>
      <c r="L102" s="12">
        <v>0</v>
      </c>
      <c r="M102" s="13">
        <v>0</v>
      </c>
      <c r="N102" s="14">
        <v>0</v>
      </c>
      <c r="O102" s="12">
        <v>0</v>
      </c>
      <c r="P102" s="13">
        <v>0</v>
      </c>
      <c r="Q102" s="46">
        <v>0</v>
      </c>
      <c r="R102" s="12">
        <v>0</v>
      </c>
      <c r="S102" s="13">
        <v>0</v>
      </c>
      <c r="T102" s="46">
        <v>0</v>
      </c>
      <c r="U102" s="12">
        <v>0</v>
      </c>
      <c r="V102" s="13">
        <v>0</v>
      </c>
      <c r="W102" s="14">
        <v>0</v>
      </c>
      <c r="X102" s="12">
        <v>0</v>
      </c>
      <c r="Y102" s="13">
        <v>0</v>
      </c>
      <c r="Z102" s="14">
        <v>0</v>
      </c>
      <c r="AA102" s="12">
        <f t="shared" si="70"/>
        <v>1</v>
      </c>
      <c r="AB102" s="13">
        <f t="shared" si="70"/>
        <v>0</v>
      </c>
      <c r="AC102" s="46">
        <f t="shared" si="71"/>
        <v>1</v>
      </c>
    </row>
    <row r="103" spans="1:29" ht="12.6" customHeight="1" x14ac:dyDescent="0.2">
      <c r="A103" s="528" t="s">
        <v>158</v>
      </c>
      <c r="B103" s="3" t="s">
        <v>85</v>
      </c>
      <c r="C103" s="12">
        <v>10</v>
      </c>
      <c r="D103" s="13">
        <v>2</v>
      </c>
      <c r="E103" s="14">
        <v>12</v>
      </c>
      <c r="F103" s="12">
        <v>0</v>
      </c>
      <c r="G103" s="13">
        <v>0</v>
      </c>
      <c r="H103" s="14">
        <v>0</v>
      </c>
      <c r="I103" s="12">
        <v>0</v>
      </c>
      <c r="J103" s="13">
        <v>0</v>
      </c>
      <c r="K103" s="14">
        <v>0</v>
      </c>
      <c r="L103" s="12">
        <v>0</v>
      </c>
      <c r="M103" s="13">
        <v>0</v>
      </c>
      <c r="N103" s="14">
        <v>0</v>
      </c>
      <c r="O103" s="12">
        <v>0</v>
      </c>
      <c r="P103" s="13">
        <v>0</v>
      </c>
      <c r="Q103" s="46">
        <v>0</v>
      </c>
      <c r="R103" s="12">
        <v>0</v>
      </c>
      <c r="S103" s="13">
        <v>0</v>
      </c>
      <c r="T103" s="46">
        <v>0</v>
      </c>
      <c r="U103" s="12">
        <v>0</v>
      </c>
      <c r="V103" s="13">
        <v>0</v>
      </c>
      <c r="W103" s="14">
        <v>0</v>
      </c>
      <c r="X103" s="12">
        <v>0</v>
      </c>
      <c r="Y103" s="13">
        <v>0</v>
      </c>
      <c r="Z103" s="14">
        <v>0</v>
      </c>
      <c r="AA103" s="12">
        <f t="shared" si="70"/>
        <v>10</v>
      </c>
      <c r="AB103" s="13">
        <f t="shared" si="70"/>
        <v>2</v>
      </c>
      <c r="AC103" s="46">
        <f t="shared" si="71"/>
        <v>12</v>
      </c>
    </row>
    <row r="104" spans="1:29" ht="12.6" customHeight="1" x14ac:dyDescent="0.2">
      <c r="A104" s="528" t="s">
        <v>52</v>
      </c>
      <c r="B104" s="3" t="s">
        <v>85</v>
      </c>
      <c r="C104" s="12">
        <v>8</v>
      </c>
      <c r="D104" s="13">
        <v>0</v>
      </c>
      <c r="E104" s="14">
        <v>8</v>
      </c>
      <c r="F104" s="12">
        <v>0</v>
      </c>
      <c r="G104" s="13">
        <v>0</v>
      </c>
      <c r="H104" s="14">
        <v>0</v>
      </c>
      <c r="I104" s="12">
        <v>0</v>
      </c>
      <c r="J104" s="13">
        <v>0</v>
      </c>
      <c r="K104" s="14">
        <v>0</v>
      </c>
      <c r="L104" s="12">
        <v>0</v>
      </c>
      <c r="M104" s="13">
        <v>0</v>
      </c>
      <c r="N104" s="14">
        <v>0</v>
      </c>
      <c r="O104" s="12">
        <v>0</v>
      </c>
      <c r="P104" s="13">
        <v>0</v>
      </c>
      <c r="Q104" s="46">
        <v>0</v>
      </c>
      <c r="R104" s="12">
        <v>0</v>
      </c>
      <c r="S104" s="13">
        <v>0</v>
      </c>
      <c r="T104" s="46">
        <v>0</v>
      </c>
      <c r="U104" s="12">
        <v>0</v>
      </c>
      <c r="V104" s="13">
        <v>0</v>
      </c>
      <c r="W104" s="14">
        <v>0</v>
      </c>
      <c r="X104" s="12">
        <v>1</v>
      </c>
      <c r="Y104" s="13">
        <v>0</v>
      </c>
      <c r="Z104" s="14">
        <v>1</v>
      </c>
      <c r="AA104" s="12">
        <f t="shared" si="70"/>
        <v>9</v>
      </c>
      <c r="AB104" s="13">
        <f t="shared" si="70"/>
        <v>0</v>
      </c>
      <c r="AC104" s="46">
        <f t="shared" si="71"/>
        <v>9</v>
      </c>
    </row>
    <row r="105" spans="1:29" ht="12.6" customHeight="1" x14ac:dyDescent="0.2">
      <c r="A105" s="534" t="s">
        <v>348</v>
      </c>
      <c r="B105" s="3" t="s">
        <v>85</v>
      </c>
      <c r="C105" s="12">
        <v>3</v>
      </c>
      <c r="D105" s="13">
        <v>0</v>
      </c>
      <c r="E105" s="14">
        <v>3</v>
      </c>
      <c r="F105" s="12">
        <v>0</v>
      </c>
      <c r="G105" s="13">
        <v>0</v>
      </c>
      <c r="H105" s="14">
        <v>0</v>
      </c>
      <c r="I105" s="12">
        <v>0</v>
      </c>
      <c r="J105" s="13">
        <v>0</v>
      </c>
      <c r="K105" s="14">
        <v>0</v>
      </c>
      <c r="L105" s="12">
        <v>0</v>
      </c>
      <c r="M105" s="13">
        <v>0</v>
      </c>
      <c r="N105" s="14">
        <v>0</v>
      </c>
      <c r="O105" s="12">
        <v>0</v>
      </c>
      <c r="P105" s="13">
        <v>0</v>
      </c>
      <c r="Q105" s="46">
        <v>0</v>
      </c>
      <c r="R105" s="12">
        <v>0</v>
      </c>
      <c r="S105" s="13">
        <v>0</v>
      </c>
      <c r="T105" s="46">
        <v>0</v>
      </c>
      <c r="U105" s="12">
        <v>0</v>
      </c>
      <c r="V105" s="13">
        <v>0</v>
      </c>
      <c r="W105" s="14">
        <v>0</v>
      </c>
      <c r="X105" s="12">
        <v>0</v>
      </c>
      <c r="Y105" s="13">
        <v>0</v>
      </c>
      <c r="Z105" s="14">
        <v>0</v>
      </c>
      <c r="AA105" s="12">
        <f t="shared" ref="AA105" si="72">SUM(C105,F105,I105,L105,O105,R105,U105,X105)</f>
        <v>3</v>
      </c>
      <c r="AB105" s="13">
        <f t="shared" ref="AB105" si="73">SUM(D105,G105,J105,M105,P105,S105,V105,Y105)</f>
        <v>0</v>
      </c>
      <c r="AC105" s="46">
        <f t="shared" ref="AC105" si="74">SUM(AA105:AB105)</f>
        <v>3</v>
      </c>
    </row>
    <row r="106" spans="1:29" ht="12.6" customHeight="1" x14ac:dyDescent="0.2">
      <c r="A106" s="528" t="s">
        <v>147</v>
      </c>
      <c r="B106" s="3" t="s">
        <v>85</v>
      </c>
      <c r="C106" s="12">
        <v>0</v>
      </c>
      <c r="D106" s="13">
        <v>0</v>
      </c>
      <c r="E106" s="14">
        <v>0</v>
      </c>
      <c r="F106" s="12">
        <v>1</v>
      </c>
      <c r="G106" s="13">
        <v>0</v>
      </c>
      <c r="H106" s="14">
        <v>1</v>
      </c>
      <c r="I106" s="12">
        <v>0</v>
      </c>
      <c r="J106" s="13">
        <v>0</v>
      </c>
      <c r="K106" s="14">
        <v>0</v>
      </c>
      <c r="L106" s="12">
        <v>0</v>
      </c>
      <c r="M106" s="13">
        <v>0</v>
      </c>
      <c r="N106" s="14">
        <v>0</v>
      </c>
      <c r="O106" s="12">
        <v>0</v>
      </c>
      <c r="P106" s="13">
        <v>0</v>
      </c>
      <c r="Q106" s="46">
        <v>0</v>
      </c>
      <c r="R106" s="12">
        <v>0</v>
      </c>
      <c r="S106" s="13">
        <v>0</v>
      </c>
      <c r="T106" s="46">
        <v>0</v>
      </c>
      <c r="U106" s="12">
        <v>0</v>
      </c>
      <c r="V106" s="13">
        <v>0</v>
      </c>
      <c r="W106" s="14">
        <v>0</v>
      </c>
      <c r="X106" s="12">
        <v>0</v>
      </c>
      <c r="Y106" s="13">
        <v>0</v>
      </c>
      <c r="Z106" s="14">
        <v>0</v>
      </c>
      <c r="AA106" s="12">
        <f t="shared" si="70"/>
        <v>1</v>
      </c>
      <c r="AB106" s="13">
        <f t="shared" si="70"/>
        <v>0</v>
      </c>
      <c r="AC106" s="46">
        <f t="shared" si="71"/>
        <v>1</v>
      </c>
    </row>
    <row r="107" spans="1:29" ht="12.6" hidden="1" customHeight="1" x14ac:dyDescent="0.2">
      <c r="A107" s="528" t="s">
        <v>341</v>
      </c>
      <c r="B107" s="3" t="s">
        <v>85</v>
      </c>
      <c r="C107" s="12"/>
      <c r="D107" s="13"/>
      <c r="E107" s="14"/>
      <c r="F107" s="12"/>
      <c r="G107" s="13"/>
      <c r="H107" s="14"/>
      <c r="I107" s="12"/>
      <c r="J107" s="13"/>
      <c r="K107" s="14"/>
      <c r="L107" s="12"/>
      <c r="M107" s="13"/>
      <c r="N107" s="14"/>
      <c r="O107" s="12"/>
      <c r="P107" s="13"/>
      <c r="Q107" s="46"/>
      <c r="R107" s="12"/>
      <c r="S107" s="13"/>
      <c r="T107" s="46"/>
      <c r="U107" s="12"/>
      <c r="V107" s="13"/>
      <c r="W107" s="14"/>
      <c r="X107" s="12"/>
      <c r="Y107" s="13"/>
      <c r="Z107" s="14"/>
      <c r="AA107" s="12">
        <f t="shared" si="70"/>
        <v>0</v>
      </c>
      <c r="AB107" s="13">
        <f t="shared" si="70"/>
        <v>0</v>
      </c>
      <c r="AC107" s="46">
        <f t="shared" si="71"/>
        <v>0</v>
      </c>
    </row>
    <row r="108" spans="1:29" ht="12.6" hidden="1" customHeight="1" x14ac:dyDescent="0.2">
      <c r="A108" s="562" t="s">
        <v>53</v>
      </c>
      <c r="B108" s="3" t="s">
        <v>88</v>
      </c>
      <c r="C108" s="12"/>
      <c r="D108" s="13"/>
      <c r="E108" s="14"/>
      <c r="F108" s="12"/>
      <c r="G108" s="13"/>
      <c r="H108" s="14"/>
      <c r="I108" s="12"/>
      <c r="J108" s="13"/>
      <c r="K108" s="14"/>
      <c r="L108" s="12"/>
      <c r="M108" s="13"/>
      <c r="N108" s="14"/>
      <c r="O108" s="12"/>
      <c r="P108" s="13"/>
      <c r="Q108" s="46"/>
      <c r="R108" s="12"/>
      <c r="S108" s="13"/>
      <c r="T108" s="46"/>
      <c r="U108" s="12"/>
      <c r="V108" s="13"/>
      <c r="W108" s="14"/>
      <c r="X108" s="12"/>
      <c r="Y108" s="13"/>
      <c r="Z108" s="14"/>
      <c r="AA108" s="12">
        <f t="shared" si="70"/>
        <v>0</v>
      </c>
      <c r="AB108" s="13">
        <f t="shared" si="70"/>
        <v>0</v>
      </c>
      <c r="AC108" s="46">
        <f t="shared" si="71"/>
        <v>0</v>
      </c>
    </row>
    <row r="109" spans="1:29" ht="12.6" hidden="1" customHeight="1" x14ac:dyDescent="0.2">
      <c r="A109" s="562"/>
      <c r="B109" s="3" t="s">
        <v>143</v>
      </c>
      <c r="C109" s="12"/>
      <c r="D109" s="13"/>
      <c r="E109" s="14"/>
      <c r="F109" s="12"/>
      <c r="G109" s="13"/>
      <c r="H109" s="14"/>
      <c r="I109" s="12"/>
      <c r="J109" s="13"/>
      <c r="K109" s="14"/>
      <c r="L109" s="12"/>
      <c r="M109" s="13"/>
      <c r="N109" s="14"/>
      <c r="O109" s="12"/>
      <c r="P109" s="13"/>
      <c r="Q109" s="46"/>
      <c r="R109" s="12"/>
      <c r="S109" s="13"/>
      <c r="T109" s="46"/>
      <c r="U109" s="12"/>
      <c r="V109" s="13"/>
      <c r="W109" s="14"/>
      <c r="X109" s="12"/>
      <c r="Y109" s="13"/>
      <c r="Z109" s="14"/>
      <c r="AA109" s="12">
        <f t="shared" ref="AA109:AB112" si="75">SUM(C109,F109,I109,L109,O109,R109,U109,X109)</f>
        <v>0</v>
      </c>
      <c r="AB109" s="13">
        <f t="shared" si="75"/>
        <v>0</v>
      </c>
      <c r="AC109" s="46">
        <f t="shared" si="71"/>
        <v>0</v>
      </c>
    </row>
    <row r="110" spans="1:29" ht="12.6" hidden="1" customHeight="1" x14ac:dyDescent="0.2">
      <c r="A110" s="528" t="s">
        <v>131</v>
      </c>
      <c r="B110" s="3" t="s">
        <v>88</v>
      </c>
      <c r="C110" s="12"/>
      <c r="D110" s="13"/>
      <c r="E110" s="14"/>
      <c r="F110" s="12"/>
      <c r="G110" s="13"/>
      <c r="H110" s="14"/>
      <c r="I110" s="12"/>
      <c r="J110" s="13"/>
      <c r="K110" s="14"/>
      <c r="L110" s="12"/>
      <c r="M110" s="13"/>
      <c r="N110" s="14"/>
      <c r="O110" s="12"/>
      <c r="P110" s="13"/>
      <c r="Q110" s="46"/>
      <c r="R110" s="12"/>
      <c r="S110" s="13"/>
      <c r="T110" s="46"/>
      <c r="U110" s="12"/>
      <c r="V110" s="13"/>
      <c r="W110" s="14"/>
      <c r="X110" s="12"/>
      <c r="Y110" s="13"/>
      <c r="Z110" s="14"/>
      <c r="AA110" s="12">
        <f t="shared" si="75"/>
        <v>0</v>
      </c>
      <c r="AB110" s="13">
        <f t="shared" si="75"/>
        <v>0</v>
      </c>
      <c r="AC110" s="46">
        <f t="shared" si="71"/>
        <v>0</v>
      </c>
    </row>
    <row r="111" spans="1:29" ht="12.6" hidden="1" customHeight="1" x14ac:dyDescent="0.2">
      <c r="A111" s="528" t="s">
        <v>54</v>
      </c>
      <c r="B111" s="3" t="s">
        <v>2</v>
      </c>
      <c r="C111" s="12"/>
      <c r="D111" s="13"/>
      <c r="E111" s="14"/>
      <c r="F111" s="12"/>
      <c r="G111" s="13"/>
      <c r="H111" s="14"/>
      <c r="I111" s="12"/>
      <c r="J111" s="13"/>
      <c r="K111" s="14"/>
      <c r="L111" s="12"/>
      <c r="M111" s="13"/>
      <c r="N111" s="14"/>
      <c r="O111" s="12"/>
      <c r="P111" s="13"/>
      <c r="Q111" s="46"/>
      <c r="R111" s="12"/>
      <c r="S111" s="13"/>
      <c r="T111" s="46"/>
      <c r="U111" s="12"/>
      <c r="V111" s="13"/>
      <c r="W111" s="14"/>
      <c r="X111" s="12"/>
      <c r="Y111" s="13"/>
      <c r="Z111" s="14"/>
      <c r="AA111" s="12">
        <f t="shared" si="75"/>
        <v>0</v>
      </c>
      <c r="AB111" s="13">
        <f t="shared" si="75"/>
        <v>0</v>
      </c>
      <c r="AC111" s="46">
        <f t="shared" si="71"/>
        <v>0</v>
      </c>
    </row>
    <row r="112" spans="1:29" ht="12.6" customHeight="1" x14ac:dyDescent="0.2">
      <c r="A112" s="528" t="s">
        <v>55</v>
      </c>
      <c r="B112" s="3" t="s">
        <v>86</v>
      </c>
      <c r="C112" s="12">
        <v>17</v>
      </c>
      <c r="D112" s="13">
        <v>2</v>
      </c>
      <c r="E112" s="14">
        <v>19</v>
      </c>
      <c r="F112" s="12">
        <v>8</v>
      </c>
      <c r="G112" s="13">
        <v>0</v>
      </c>
      <c r="H112" s="14">
        <v>8</v>
      </c>
      <c r="I112" s="12">
        <v>1</v>
      </c>
      <c r="J112" s="13">
        <v>0</v>
      </c>
      <c r="K112" s="14">
        <v>1</v>
      </c>
      <c r="L112" s="12">
        <v>1</v>
      </c>
      <c r="M112" s="13">
        <v>0</v>
      </c>
      <c r="N112" s="14">
        <v>1</v>
      </c>
      <c r="O112" s="12">
        <v>0</v>
      </c>
      <c r="P112" s="13">
        <v>0</v>
      </c>
      <c r="Q112" s="46">
        <v>0</v>
      </c>
      <c r="R112" s="12">
        <v>0</v>
      </c>
      <c r="S112" s="13">
        <v>0</v>
      </c>
      <c r="T112" s="46">
        <v>0</v>
      </c>
      <c r="U112" s="12">
        <v>3</v>
      </c>
      <c r="V112" s="13">
        <v>1</v>
      </c>
      <c r="W112" s="14">
        <v>4</v>
      </c>
      <c r="X112" s="12">
        <v>0</v>
      </c>
      <c r="Y112" s="13">
        <v>0</v>
      </c>
      <c r="Z112" s="14">
        <v>0</v>
      </c>
      <c r="AA112" s="12">
        <f t="shared" si="75"/>
        <v>30</v>
      </c>
      <c r="AB112" s="13">
        <f t="shared" si="75"/>
        <v>3</v>
      </c>
      <c r="AC112" s="46">
        <f t="shared" si="71"/>
        <v>33</v>
      </c>
    </row>
    <row r="113" spans="1:29" s="4" customFormat="1" ht="12.6" customHeight="1" x14ac:dyDescent="0.2">
      <c r="A113" s="66" t="s">
        <v>102</v>
      </c>
      <c r="B113" s="9"/>
      <c r="C113" s="15">
        <f t="shared" ref="C113:AC113" si="76">SUM(C92:C112)</f>
        <v>178</v>
      </c>
      <c r="D113" s="16">
        <f t="shared" si="76"/>
        <v>15</v>
      </c>
      <c r="E113" s="17">
        <f t="shared" si="76"/>
        <v>193</v>
      </c>
      <c r="F113" s="15">
        <f t="shared" si="76"/>
        <v>28</v>
      </c>
      <c r="G113" s="16">
        <f t="shared" si="76"/>
        <v>1</v>
      </c>
      <c r="H113" s="17">
        <f t="shared" si="76"/>
        <v>29</v>
      </c>
      <c r="I113" s="15">
        <f t="shared" si="76"/>
        <v>3</v>
      </c>
      <c r="J113" s="16">
        <f t="shared" si="76"/>
        <v>0</v>
      </c>
      <c r="K113" s="17">
        <f t="shared" si="76"/>
        <v>3</v>
      </c>
      <c r="L113" s="15">
        <f t="shared" si="76"/>
        <v>4</v>
      </c>
      <c r="M113" s="16">
        <f t="shared" si="76"/>
        <v>0</v>
      </c>
      <c r="N113" s="17">
        <f t="shared" si="76"/>
        <v>4</v>
      </c>
      <c r="O113" s="15">
        <f t="shared" si="76"/>
        <v>1</v>
      </c>
      <c r="P113" s="16">
        <f t="shared" si="76"/>
        <v>0</v>
      </c>
      <c r="Q113" s="47">
        <f t="shared" si="76"/>
        <v>1</v>
      </c>
      <c r="R113" s="15">
        <f t="shared" si="76"/>
        <v>1</v>
      </c>
      <c r="S113" s="16">
        <f t="shared" si="76"/>
        <v>0</v>
      </c>
      <c r="T113" s="47">
        <f t="shared" si="76"/>
        <v>1</v>
      </c>
      <c r="U113" s="15">
        <f t="shared" si="76"/>
        <v>4</v>
      </c>
      <c r="V113" s="16">
        <f t="shared" si="76"/>
        <v>2</v>
      </c>
      <c r="W113" s="17">
        <f t="shared" si="76"/>
        <v>6</v>
      </c>
      <c r="X113" s="15">
        <f t="shared" si="76"/>
        <v>5</v>
      </c>
      <c r="Y113" s="16">
        <f t="shared" si="76"/>
        <v>0</v>
      </c>
      <c r="Z113" s="17">
        <f t="shared" si="76"/>
        <v>5</v>
      </c>
      <c r="AA113" s="15">
        <f t="shared" si="76"/>
        <v>224</v>
      </c>
      <c r="AB113" s="16">
        <f t="shared" si="76"/>
        <v>18</v>
      </c>
      <c r="AC113" s="47">
        <f t="shared" si="76"/>
        <v>242</v>
      </c>
    </row>
    <row r="114" spans="1:29" ht="12.6" customHeight="1" x14ac:dyDescent="0.2">
      <c r="A114" s="67" t="s">
        <v>56</v>
      </c>
      <c r="B114" s="68" t="s">
        <v>2</v>
      </c>
      <c r="C114" s="69">
        <v>21</v>
      </c>
      <c r="D114" s="70">
        <v>4</v>
      </c>
      <c r="E114" s="71">
        <v>25</v>
      </c>
      <c r="F114" s="69">
        <v>2</v>
      </c>
      <c r="G114" s="70">
        <v>1</v>
      </c>
      <c r="H114" s="71">
        <v>3</v>
      </c>
      <c r="I114" s="69">
        <v>0</v>
      </c>
      <c r="J114" s="70">
        <v>0</v>
      </c>
      <c r="K114" s="71">
        <v>0</v>
      </c>
      <c r="L114" s="69">
        <v>0</v>
      </c>
      <c r="M114" s="70">
        <v>0</v>
      </c>
      <c r="N114" s="71">
        <v>0</v>
      </c>
      <c r="O114" s="69">
        <v>2</v>
      </c>
      <c r="P114" s="70">
        <v>0</v>
      </c>
      <c r="Q114" s="72">
        <v>2</v>
      </c>
      <c r="R114" s="69">
        <v>0</v>
      </c>
      <c r="S114" s="70">
        <v>0</v>
      </c>
      <c r="T114" s="72">
        <v>0</v>
      </c>
      <c r="U114" s="69">
        <v>1</v>
      </c>
      <c r="V114" s="70">
        <v>0</v>
      </c>
      <c r="W114" s="71">
        <v>1</v>
      </c>
      <c r="X114" s="69">
        <v>1</v>
      </c>
      <c r="Y114" s="70">
        <v>0</v>
      </c>
      <c r="Z114" s="71">
        <v>1</v>
      </c>
      <c r="AA114" s="69">
        <f t="shared" ref="AA114:AB117" si="77">SUM(C114,F114,I114,L114,O114,R114,U114,X114)</f>
        <v>27</v>
      </c>
      <c r="AB114" s="70">
        <f t="shared" si="77"/>
        <v>5</v>
      </c>
      <c r="AC114" s="72">
        <f t="shared" ref="AC114:AC117" si="78">SUM(AA114:AB114)</f>
        <v>32</v>
      </c>
    </row>
    <row r="115" spans="1:29" ht="12.6" customHeight="1" x14ac:dyDescent="0.2">
      <c r="A115" s="528" t="s">
        <v>57</v>
      </c>
      <c r="B115" s="3" t="s">
        <v>2</v>
      </c>
      <c r="C115" s="12">
        <v>68</v>
      </c>
      <c r="D115" s="13">
        <v>13</v>
      </c>
      <c r="E115" s="14">
        <v>81</v>
      </c>
      <c r="F115" s="12">
        <v>12</v>
      </c>
      <c r="G115" s="13">
        <v>1</v>
      </c>
      <c r="H115" s="14">
        <v>13</v>
      </c>
      <c r="I115" s="12">
        <v>1</v>
      </c>
      <c r="J115" s="13">
        <v>0</v>
      </c>
      <c r="K115" s="14">
        <v>1</v>
      </c>
      <c r="L115" s="12">
        <v>2</v>
      </c>
      <c r="M115" s="13">
        <v>1</v>
      </c>
      <c r="N115" s="14">
        <v>3</v>
      </c>
      <c r="O115" s="12">
        <v>3</v>
      </c>
      <c r="P115" s="13">
        <v>0</v>
      </c>
      <c r="Q115" s="46">
        <v>3</v>
      </c>
      <c r="R115" s="12">
        <v>0</v>
      </c>
      <c r="S115" s="13">
        <v>0</v>
      </c>
      <c r="T115" s="46">
        <v>0</v>
      </c>
      <c r="U115" s="12">
        <v>1</v>
      </c>
      <c r="V115" s="13">
        <v>1</v>
      </c>
      <c r="W115" s="14">
        <v>2</v>
      </c>
      <c r="X115" s="12">
        <v>5</v>
      </c>
      <c r="Y115" s="13">
        <v>0</v>
      </c>
      <c r="Z115" s="14">
        <v>5</v>
      </c>
      <c r="AA115" s="12">
        <f t="shared" si="77"/>
        <v>92</v>
      </c>
      <c r="AB115" s="13">
        <f t="shared" si="77"/>
        <v>16</v>
      </c>
      <c r="AC115" s="46">
        <f t="shared" si="78"/>
        <v>108</v>
      </c>
    </row>
    <row r="116" spans="1:29" ht="12.6" customHeight="1" x14ac:dyDescent="0.2">
      <c r="A116" s="528" t="s">
        <v>151</v>
      </c>
      <c r="B116" s="3" t="s">
        <v>2</v>
      </c>
      <c r="C116" s="12">
        <v>64</v>
      </c>
      <c r="D116" s="13">
        <v>20</v>
      </c>
      <c r="E116" s="14">
        <v>84</v>
      </c>
      <c r="F116" s="12">
        <v>15</v>
      </c>
      <c r="G116" s="13">
        <v>1</v>
      </c>
      <c r="H116" s="14">
        <v>16</v>
      </c>
      <c r="I116" s="12">
        <v>0</v>
      </c>
      <c r="J116" s="13">
        <v>0</v>
      </c>
      <c r="K116" s="14">
        <v>0</v>
      </c>
      <c r="L116" s="12">
        <v>2</v>
      </c>
      <c r="M116" s="13">
        <v>2</v>
      </c>
      <c r="N116" s="14">
        <v>4</v>
      </c>
      <c r="O116" s="12">
        <v>5</v>
      </c>
      <c r="P116" s="13">
        <v>0</v>
      </c>
      <c r="Q116" s="46">
        <v>5</v>
      </c>
      <c r="R116" s="12">
        <v>0</v>
      </c>
      <c r="S116" s="13">
        <v>0</v>
      </c>
      <c r="T116" s="46">
        <v>0</v>
      </c>
      <c r="U116" s="12">
        <v>1</v>
      </c>
      <c r="V116" s="13">
        <v>0</v>
      </c>
      <c r="W116" s="14">
        <v>1</v>
      </c>
      <c r="X116" s="12">
        <v>5</v>
      </c>
      <c r="Y116" s="13">
        <v>1</v>
      </c>
      <c r="Z116" s="14">
        <v>6</v>
      </c>
      <c r="AA116" s="12">
        <f t="shared" si="77"/>
        <v>92</v>
      </c>
      <c r="AB116" s="13">
        <f t="shared" si="77"/>
        <v>24</v>
      </c>
      <c r="AC116" s="46">
        <f t="shared" si="78"/>
        <v>116</v>
      </c>
    </row>
    <row r="117" spans="1:29" ht="12.6" customHeight="1" x14ac:dyDescent="0.2">
      <c r="A117" s="528" t="s">
        <v>58</v>
      </c>
      <c r="B117" s="3" t="s">
        <v>86</v>
      </c>
      <c r="C117" s="12">
        <v>10</v>
      </c>
      <c r="D117" s="13">
        <v>2</v>
      </c>
      <c r="E117" s="14">
        <v>12</v>
      </c>
      <c r="F117" s="12">
        <v>6</v>
      </c>
      <c r="G117" s="13">
        <v>1</v>
      </c>
      <c r="H117" s="14">
        <v>7</v>
      </c>
      <c r="I117" s="12">
        <v>0</v>
      </c>
      <c r="J117" s="13">
        <v>0</v>
      </c>
      <c r="K117" s="14">
        <v>0</v>
      </c>
      <c r="L117" s="12">
        <v>0</v>
      </c>
      <c r="M117" s="13">
        <v>0</v>
      </c>
      <c r="N117" s="14">
        <v>0</v>
      </c>
      <c r="O117" s="12">
        <v>0</v>
      </c>
      <c r="P117" s="13">
        <v>0</v>
      </c>
      <c r="Q117" s="46">
        <v>0</v>
      </c>
      <c r="R117" s="12">
        <v>0</v>
      </c>
      <c r="S117" s="13">
        <v>0</v>
      </c>
      <c r="T117" s="46">
        <v>0</v>
      </c>
      <c r="U117" s="12">
        <v>1</v>
      </c>
      <c r="V117" s="13">
        <v>1</v>
      </c>
      <c r="W117" s="14">
        <v>2</v>
      </c>
      <c r="X117" s="12">
        <v>0</v>
      </c>
      <c r="Y117" s="13">
        <v>0</v>
      </c>
      <c r="Z117" s="14">
        <v>0</v>
      </c>
      <c r="AA117" s="12">
        <f t="shared" si="77"/>
        <v>17</v>
      </c>
      <c r="AB117" s="13">
        <f t="shared" si="77"/>
        <v>4</v>
      </c>
      <c r="AC117" s="46">
        <f t="shared" si="78"/>
        <v>21</v>
      </c>
    </row>
    <row r="118" spans="1:29" s="4" customFormat="1" ht="12.6" customHeight="1" x14ac:dyDescent="0.2">
      <c r="A118" s="66" t="s">
        <v>103</v>
      </c>
      <c r="B118" s="9"/>
      <c r="C118" s="15">
        <f>SUM(C115:C117)</f>
        <v>142</v>
      </c>
      <c r="D118" s="16">
        <f t="shared" ref="D118:AC118" si="79">SUM(D115:D117)</f>
        <v>35</v>
      </c>
      <c r="E118" s="17">
        <f t="shared" si="79"/>
        <v>177</v>
      </c>
      <c r="F118" s="15">
        <f>SUM(F115:F117)</f>
        <v>33</v>
      </c>
      <c r="G118" s="16">
        <f t="shared" ref="G118:H118" si="80">SUM(G115:G117)</f>
        <v>3</v>
      </c>
      <c r="H118" s="17">
        <f t="shared" si="80"/>
        <v>36</v>
      </c>
      <c r="I118" s="15">
        <f>SUM(I115:I117)</f>
        <v>1</v>
      </c>
      <c r="J118" s="16">
        <f t="shared" ref="J118:K118" si="81">SUM(J115:J117)</f>
        <v>0</v>
      </c>
      <c r="K118" s="17">
        <f t="shared" si="81"/>
        <v>1</v>
      </c>
      <c r="L118" s="15">
        <f>SUM(L115:L117)</f>
        <v>4</v>
      </c>
      <c r="M118" s="16">
        <f t="shared" ref="M118:N118" si="82">SUM(M115:M117)</f>
        <v>3</v>
      </c>
      <c r="N118" s="17">
        <f t="shared" si="82"/>
        <v>7</v>
      </c>
      <c r="O118" s="15">
        <f>SUM(O115:O117)</f>
        <v>8</v>
      </c>
      <c r="P118" s="16">
        <f t="shared" ref="P118:Q118" si="83">SUM(P115:P117)</f>
        <v>0</v>
      </c>
      <c r="Q118" s="47">
        <f t="shared" si="83"/>
        <v>8</v>
      </c>
      <c r="R118" s="15">
        <f>SUM(R115:R117)</f>
        <v>0</v>
      </c>
      <c r="S118" s="16">
        <f t="shared" ref="S118:T118" si="84">SUM(S115:S117)</f>
        <v>0</v>
      </c>
      <c r="T118" s="47">
        <f t="shared" si="84"/>
        <v>0</v>
      </c>
      <c r="U118" s="15">
        <f>SUM(U115:U117)</f>
        <v>3</v>
      </c>
      <c r="V118" s="16">
        <f t="shared" ref="V118:W118" si="85">SUM(V115:V117)</f>
        <v>2</v>
      </c>
      <c r="W118" s="17">
        <f t="shared" si="85"/>
        <v>5</v>
      </c>
      <c r="X118" s="15">
        <f>SUM(X115:X117)</f>
        <v>10</v>
      </c>
      <c r="Y118" s="16">
        <f t="shared" ref="Y118:Z118" si="86">SUM(Y115:Y117)</f>
        <v>1</v>
      </c>
      <c r="Z118" s="17">
        <f t="shared" si="86"/>
        <v>11</v>
      </c>
      <c r="AA118" s="15">
        <f>SUM(AA115:AA117)</f>
        <v>201</v>
      </c>
      <c r="AB118" s="16">
        <f t="shared" si="79"/>
        <v>44</v>
      </c>
      <c r="AC118" s="47">
        <f t="shared" si="79"/>
        <v>245</v>
      </c>
    </row>
    <row r="119" spans="1:29" ht="12.6" customHeight="1" x14ac:dyDescent="0.2">
      <c r="A119" s="528" t="s">
        <v>27</v>
      </c>
      <c r="B119" s="3" t="s">
        <v>90</v>
      </c>
      <c r="C119" s="12">
        <v>42</v>
      </c>
      <c r="D119" s="13">
        <v>3</v>
      </c>
      <c r="E119" s="14">
        <v>45</v>
      </c>
      <c r="F119" s="12">
        <v>2</v>
      </c>
      <c r="G119" s="13">
        <v>0</v>
      </c>
      <c r="H119" s="14">
        <v>2</v>
      </c>
      <c r="I119" s="12">
        <v>0</v>
      </c>
      <c r="J119" s="13">
        <v>0</v>
      </c>
      <c r="K119" s="14">
        <v>0</v>
      </c>
      <c r="L119" s="12">
        <v>0</v>
      </c>
      <c r="M119" s="13">
        <v>0</v>
      </c>
      <c r="N119" s="14">
        <v>0</v>
      </c>
      <c r="O119" s="12">
        <v>1</v>
      </c>
      <c r="P119" s="13">
        <v>0</v>
      </c>
      <c r="Q119" s="46">
        <v>1</v>
      </c>
      <c r="R119" s="12">
        <v>0</v>
      </c>
      <c r="S119" s="13">
        <v>0</v>
      </c>
      <c r="T119" s="46">
        <v>0</v>
      </c>
      <c r="U119" s="12">
        <v>0</v>
      </c>
      <c r="V119" s="13">
        <v>0</v>
      </c>
      <c r="W119" s="14">
        <v>0</v>
      </c>
      <c r="X119" s="12">
        <v>3</v>
      </c>
      <c r="Y119" s="13">
        <v>1</v>
      </c>
      <c r="Z119" s="14">
        <v>4</v>
      </c>
      <c r="AA119" s="12">
        <f t="shared" ref="AA119:AB125" si="87">SUM(C119,F119,I119,L119,O119,R119,U119,X119)</f>
        <v>48</v>
      </c>
      <c r="AB119" s="13">
        <f t="shared" si="87"/>
        <v>4</v>
      </c>
      <c r="AC119" s="46">
        <f>SUM(AA119:AB119)</f>
        <v>52</v>
      </c>
    </row>
    <row r="120" spans="1:29" ht="12.6" customHeight="1" x14ac:dyDescent="0.2">
      <c r="A120" s="528" t="s">
        <v>3</v>
      </c>
      <c r="B120" s="3"/>
      <c r="C120" s="12">
        <v>0</v>
      </c>
      <c r="D120" s="13">
        <v>0</v>
      </c>
      <c r="E120" s="14">
        <v>0</v>
      </c>
      <c r="F120" s="12">
        <v>0</v>
      </c>
      <c r="G120" s="13">
        <v>0</v>
      </c>
      <c r="H120" s="14">
        <v>0</v>
      </c>
      <c r="I120" s="12">
        <v>0</v>
      </c>
      <c r="J120" s="13">
        <v>0</v>
      </c>
      <c r="K120" s="14">
        <v>0</v>
      </c>
      <c r="L120" s="12">
        <v>1</v>
      </c>
      <c r="M120" s="13">
        <v>0</v>
      </c>
      <c r="N120" s="14">
        <v>1</v>
      </c>
      <c r="O120" s="12">
        <v>0</v>
      </c>
      <c r="P120" s="13">
        <v>0</v>
      </c>
      <c r="Q120" s="46">
        <v>0</v>
      </c>
      <c r="R120" s="12">
        <v>0</v>
      </c>
      <c r="S120" s="13">
        <v>0</v>
      </c>
      <c r="T120" s="46">
        <v>0</v>
      </c>
      <c r="U120" s="12">
        <v>0</v>
      </c>
      <c r="V120" s="13">
        <v>0</v>
      </c>
      <c r="W120" s="14">
        <v>0</v>
      </c>
      <c r="X120" s="12">
        <v>0</v>
      </c>
      <c r="Y120" s="13">
        <v>0</v>
      </c>
      <c r="Z120" s="14">
        <v>0</v>
      </c>
      <c r="AA120" s="12">
        <f t="shared" si="87"/>
        <v>1</v>
      </c>
      <c r="AB120" s="13">
        <f t="shared" si="87"/>
        <v>0</v>
      </c>
      <c r="AC120" s="46">
        <f t="shared" ref="AC120" si="88">SUM(AA120:AB120)</f>
        <v>1</v>
      </c>
    </row>
    <row r="121" spans="1:29" s="10" customFormat="1" ht="12.6" customHeight="1" x14ac:dyDescent="0.25">
      <c r="A121" s="52" t="s">
        <v>104</v>
      </c>
      <c r="B121" s="22"/>
      <c r="C121" s="95">
        <f t="shared" ref="C121:Z121" si="89">SUM(C72,C79,C91,C113,C114,C118,C119,C120)</f>
        <v>582</v>
      </c>
      <c r="D121" s="96">
        <f t="shared" si="89"/>
        <v>133</v>
      </c>
      <c r="E121" s="25">
        <f t="shared" si="89"/>
        <v>715</v>
      </c>
      <c r="F121" s="23">
        <f t="shared" si="89"/>
        <v>108</v>
      </c>
      <c r="G121" s="24">
        <f t="shared" si="89"/>
        <v>15</v>
      </c>
      <c r="H121" s="25">
        <f t="shared" si="89"/>
        <v>123</v>
      </c>
      <c r="I121" s="23">
        <f t="shared" si="89"/>
        <v>5</v>
      </c>
      <c r="J121" s="24">
        <f t="shared" si="89"/>
        <v>1</v>
      </c>
      <c r="K121" s="25">
        <f t="shared" si="89"/>
        <v>6</v>
      </c>
      <c r="L121" s="23">
        <f t="shared" si="89"/>
        <v>11</v>
      </c>
      <c r="M121" s="24">
        <f t="shared" si="89"/>
        <v>4</v>
      </c>
      <c r="N121" s="25">
        <f t="shared" si="89"/>
        <v>15</v>
      </c>
      <c r="O121" s="23">
        <f t="shared" si="89"/>
        <v>19</v>
      </c>
      <c r="P121" s="24">
        <f t="shared" si="89"/>
        <v>1</v>
      </c>
      <c r="Q121" s="53">
        <f t="shared" si="89"/>
        <v>20</v>
      </c>
      <c r="R121" s="23">
        <f t="shared" si="89"/>
        <v>1</v>
      </c>
      <c r="S121" s="24">
        <f t="shared" si="89"/>
        <v>0</v>
      </c>
      <c r="T121" s="53">
        <f t="shared" si="89"/>
        <v>1</v>
      </c>
      <c r="U121" s="23">
        <f t="shared" si="89"/>
        <v>19</v>
      </c>
      <c r="V121" s="24">
        <f t="shared" si="89"/>
        <v>10</v>
      </c>
      <c r="W121" s="25">
        <f t="shared" si="89"/>
        <v>29</v>
      </c>
      <c r="X121" s="23">
        <f t="shared" si="89"/>
        <v>29</v>
      </c>
      <c r="Y121" s="24">
        <f t="shared" si="89"/>
        <v>6</v>
      </c>
      <c r="Z121" s="25">
        <f t="shared" si="89"/>
        <v>35</v>
      </c>
      <c r="AA121" s="95">
        <f t="shared" si="87"/>
        <v>774</v>
      </c>
      <c r="AB121" s="96">
        <f t="shared" si="87"/>
        <v>170</v>
      </c>
      <c r="AC121" s="531">
        <f>SUM(AA121:AB121)</f>
        <v>944</v>
      </c>
    </row>
    <row r="122" spans="1:29" ht="12.6" customHeight="1" x14ac:dyDescent="0.2">
      <c r="A122" s="528" t="s">
        <v>59</v>
      </c>
      <c r="B122" s="3" t="s">
        <v>2</v>
      </c>
      <c r="C122" s="12">
        <v>0</v>
      </c>
      <c r="D122" s="13">
        <v>5</v>
      </c>
      <c r="E122" s="14">
        <v>5</v>
      </c>
      <c r="F122" s="12">
        <v>1</v>
      </c>
      <c r="G122" s="13">
        <v>1</v>
      </c>
      <c r="H122" s="14">
        <v>2</v>
      </c>
      <c r="I122" s="12">
        <v>0</v>
      </c>
      <c r="J122" s="13">
        <v>0</v>
      </c>
      <c r="K122" s="14">
        <v>0</v>
      </c>
      <c r="L122" s="12">
        <v>2</v>
      </c>
      <c r="M122" s="13">
        <v>1</v>
      </c>
      <c r="N122" s="14">
        <v>3</v>
      </c>
      <c r="O122" s="12">
        <v>0</v>
      </c>
      <c r="P122" s="13">
        <v>0</v>
      </c>
      <c r="Q122" s="46">
        <v>0</v>
      </c>
      <c r="R122" s="12">
        <v>0</v>
      </c>
      <c r="S122" s="13">
        <v>0</v>
      </c>
      <c r="T122" s="46">
        <v>0</v>
      </c>
      <c r="U122" s="12">
        <v>17</v>
      </c>
      <c r="V122" s="13">
        <v>13</v>
      </c>
      <c r="W122" s="14">
        <v>30</v>
      </c>
      <c r="X122" s="12">
        <v>0</v>
      </c>
      <c r="Y122" s="13">
        <v>0</v>
      </c>
      <c r="Z122" s="14">
        <v>0</v>
      </c>
      <c r="AA122" s="12">
        <f t="shared" si="87"/>
        <v>20</v>
      </c>
      <c r="AB122" s="13">
        <f t="shared" si="87"/>
        <v>20</v>
      </c>
      <c r="AC122" s="46">
        <f t="shared" ref="AC122:AC125" si="90">SUM(AA122:AB122)</f>
        <v>40</v>
      </c>
    </row>
    <row r="123" spans="1:29" ht="12.6" customHeight="1" x14ac:dyDescent="0.2">
      <c r="A123" s="528" t="s">
        <v>60</v>
      </c>
      <c r="B123" s="3" t="s">
        <v>86</v>
      </c>
      <c r="C123" s="12">
        <v>4</v>
      </c>
      <c r="D123" s="13">
        <v>5</v>
      </c>
      <c r="E123" s="14">
        <v>9</v>
      </c>
      <c r="F123" s="12">
        <v>0</v>
      </c>
      <c r="G123" s="13">
        <v>1</v>
      </c>
      <c r="H123" s="14">
        <v>1</v>
      </c>
      <c r="I123" s="12">
        <v>0</v>
      </c>
      <c r="J123" s="13">
        <v>0</v>
      </c>
      <c r="K123" s="14">
        <v>0</v>
      </c>
      <c r="L123" s="12">
        <v>0</v>
      </c>
      <c r="M123" s="13">
        <v>1</v>
      </c>
      <c r="N123" s="14">
        <v>1</v>
      </c>
      <c r="O123" s="12">
        <v>0</v>
      </c>
      <c r="P123" s="13">
        <v>0</v>
      </c>
      <c r="Q123" s="46">
        <v>0</v>
      </c>
      <c r="R123" s="12">
        <v>0</v>
      </c>
      <c r="S123" s="13">
        <v>0</v>
      </c>
      <c r="T123" s="46">
        <v>0</v>
      </c>
      <c r="U123" s="12">
        <v>12</v>
      </c>
      <c r="V123" s="13">
        <v>29</v>
      </c>
      <c r="W123" s="14">
        <v>41</v>
      </c>
      <c r="X123" s="12">
        <v>0</v>
      </c>
      <c r="Y123" s="13">
        <v>3</v>
      </c>
      <c r="Z123" s="14">
        <v>3</v>
      </c>
      <c r="AA123" s="12">
        <f t="shared" si="87"/>
        <v>16</v>
      </c>
      <c r="AB123" s="13">
        <f t="shared" si="87"/>
        <v>39</v>
      </c>
      <c r="AC123" s="46">
        <f t="shared" si="90"/>
        <v>55</v>
      </c>
    </row>
    <row r="124" spans="1:29" ht="12.6" customHeight="1" x14ac:dyDescent="0.2">
      <c r="A124" s="528" t="s">
        <v>342</v>
      </c>
      <c r="B124" s="3" t="s">
        <v>2</v>
      </c>
      <c r="C124" s="12">
        <v>2</v>
      </c>
      <c r="D124" s="13">
        <v>13</v>
      </c>
      <c r="E124" s="14">
        <v>15</v>
      </c>
      <c r="F124" s="12">
        <v>0</v>
      </c>
      <c r="G124" s="13">
        <v>1</v>
      </c>
      <c r="H124" s="14">
        <v>1</v>
      </c>
      <c r="I124" s="12">
        <v>0</v>
      </c>
      <c r="J124" s="13">
        <v>0</v>
      </c>
      <c r="K124" s="14">
        <v>0</v>
      </c>
      <c r="L124" s="12">
        <v>0</v>
      </c>
      <c r="M124" s="13">
        <v>0</v>
      </c>
      <c r="N124" s="14">
        <v>0</v>
      </c>
      <c r="O124" s="12">
        <v>0</v>
      </c>
      <c r="P124" s="13">
        <v>0</v>
      </c>
      <c r="Q124" s="46">
        <v>0</v>
      </c>
      <c r="R124" s="12">
        <v>0</v>
      </c>
      <c r="S124" s="13">
        <v>0</v>
      </c>
      <c r="T124" s="46">
        <v>0</v>
      </c>
      <c r="U124" s="12">
        <v>1</v>
      </c>
      <c r="V124" s="13">
        <v>0</v>
      </c>
      <c r="W124" s="14">
        <v>1</v>
      </c>
      <c r="X124" s="12">
        <v>0</v>
      </c>
      <c r="Y124" s="13">
        <v>0</v>
      </c>
      <c r="Z124" s="14">
        <v>0</v>
      </c>
      <c r="AA124" s="12">
        <f t="shared" si="87"/>
        <v>3</v>
      </c>
      <c r="AB124" s="13">
        <f t="shared" si="87"/>
        <v>14</v>
      </c>
      <c r="AC124" s="46">
        <f t="shared" si="90"/>
        <v>17</v>
      </c>
    </row>
    <row r="125" spans="1:29" ht="12.6" customHeight="1" x14ac:dyDescent="0.2">
      <c r="A125" s="528" t="s">
        <v>61</v>
      </c>
      <c r="B125" s="3" t="s">
        <v>2</v>
      </c>
      <c r="C125" s="12">
        <v>0</v>
      </c>
      <c r="D125" s="13">
        <v>9</v>
      </c>
      <c r="E125" s="14">
        <v>9</v>
      </c>
      <c r="F125" s="12">
        <v>1</v>
      </c>
      <c r="G125" s="13">
        <v>0</v>
      </c>
      <c r="H125" s="14">
        <v>1</v>
      </c>
      <c r="I125" s="12">
        <v>0</v>
      </c>
      <c r="J125" s="13">
        <v>0</v>
      </c>
      <c r="K125" s="14">
        <v>0</v>
      </c>
      <c r="L125" s="12">
        <v>1</v>
      </c>
      <c r="M125" s="13">
        <v>0</v>
      </c>
      <c r="N125" s="14">
        <v>1</v>
      </c>
      <c r="O125" s="12">
        <v>0</v>
      </c>
      <c r="P125" s="13">
        <v>0</v>
      </c>
      <c r="Q125" s="46">
        <v>0</v>
      </c>
      <c r="R125" s="12">
        <v>0</v>
      </c>
      <c r="S125" s="13">
        <v>0</v>
      </c>
      <c r="T125" s="46">
        <v>0</v>
      </c>
      <c r="U125" s="12">
        <v>4</v>
      </c>
      <c r="V125" s="13">
        <v>1</v>
      </c>
      <c r="W125" s="14">
        <v>5</v>
      </c>
      <c r="X125" s="12">
        <v>0</v>
      </c>
      <c r="Y125" s="13">
        <v>0</v>
      </c>
      <c r="Z125" s="14">
        <v>0</v>
      </c>
      <c r="AA125" s="12">
        <f t="shared" si="87"/>
        <v>6</v>
      </c>
      <c r="AB125" s="13">
        <f t="shared" si="87"/>
        <v>10</v>
      </c>
      <c r="AC125" s="46">
        <f t="shared" si="90"/>
        <v>16</v>
      </c>
    </row>
    <row r="126" spans="1:29" s="4" customFormat="1" ht="12.6" customHeight="1" x14ac:dyDescent="0.2">
      <c r="A126" s="66" t="s">
        <v>105</v>
      </c>
      <c r="B126" s="9"/>
      <c r="C126" s="15">
        <f>SUM(C122:C125)</f>
        <v>6</v>
      </c>
      <c r="D126" s="16">
        <f t="shared" ref="D126:AC126" si="91">SUM(D122:D125)</f>
        <v>32</v>
      </c>
      <c r="E126" s="17">
        <f t="shared" si="91"/>
        <v>38</v>
      </c>
      <c r="F126" s="15">
        <f>SUM(F122:F125)</f>
        <v>2</v>
      </c>
      <c r="G126" s="16">
        <f t="shared" ref="G126:H126" si="92">SUM(G122:G125)</f>
        <v>3</v>
      </c>
      <c r="H126" s="17">
        <f t="shared" si="92"/>
        <v>5</v>
      </c>
      <c r="I126" s="15">
        <f>SUM(I122:I125)</f>
        <v>0</v>
      </c>
      <c r="J126" s="16">
        <f t="shared" ref="J126:K126" si="93">SUM(J122:J125)</f>
        <v>0</v>
      </c>
      <c r="K126" s="17">
        <f t="shared" si="93"/>
        <v>0</v>
      </c>
      <c r="L126" s="15">
        <f>SUM(L122:L125)</f>
        <v>3</v>
      </c>
      <c r="M126" s="16">
        <f t="shared" ref="M126:N126" si="94">SUM(M122:M125)</f>
        <v>2</v>
      </c>
      <c r="N126" s="17">
        <f t="shared" si="94"/>
        <v>5</v>
      </c>
      <c r="O126" s="15">
        <f>SUM(O122:O125)</f>
        <v>0</v>
      </c>
      <c r="P126" s="16">
        <f t="shared" ref="P126:Q126" si="95">SUM(P122:P125)</f>
        <v>0</v>
      </c>
      <c r="Q126" s="47">
        <f t="shared" si="95"/>
        <v>0</v>
      </c>
      <c r="R126" s="15">
        <f>SUM(R122:R125)</f>
        <v>0</v>
      </c>
      <c r="S126" s="16">
        <f t="shared" ref="S126:T126" si="96">SUM(S122:S125)</f>
        <v>0</v>
      </c>
      <c r="T126" s="47">
        <f t="shared" si="96"/>
        <v>0</v>
      </c>
      <c r="U126" s="15">
        <f>SUM(U122:U125)</f>
        <v>34</v>
      </c>
      <c r="V126" s="16">
        <f t="shared" ref="V126:W126" si="97">SUM(V122:V125)</f>
        <v>43</v>
      </c>
      <c r="W126" s="17">
        <f t="shared" si="97"/>
        <v>77</v>
      </c>
      <c r="X126" s="15">
        <f>SUM(X122:X125)</f>
        <v>0</v>
      </c>
      <c r="Y126" s="16">
        <f t="shared" ref="Y126:Z126" si="98">SUM(Y122:Y125)</f>
        <v>3</v>
      </c>
      <c r="Z126" s="17">
        <f t="shared" si="98"/>
        <v>3</v>
      </c>
      <c r="AA126" s="15">
        <f>SUM(AA122:AA125)</f>
        <v>45</v>
      </c>
      <c r="AB126" s="16">
        <f>SUM(AB122:AB125)</f>
        <v>83</v>
      </c>
      <c r="AC126" s="47">
        <f t="shared" si="91"/>
        <v>128</v>
      </c>
    </row>
    <row r="127" spans="1:29" ht="12.6" customHeight="1" x14ac:dyDescent="0.2">
      <c r="A127" s="575" t="s">
        <v>62</v>
      </c>
      <c r="B127" s="3" t="s">
        <v>86</v>
      </c>
      <c r="C127" s="12">
        <v>2</v>
      </c>
      <c r="D127" s="13">
        <v>12</v>
      </c>
      <c r="E127" s="14">
        <v>14</v>
      </c>
      <c r="F127" s="12">
        <v>0</v>
      </c>
      <c r="G127" s="13">
        <v>0</v>
      </c>
      <c r="H127" s="14">
        <v>0</v>
      </c>
      <c r="I127" s="12">
        <v>0</v>
      </c>
      <c r="J127" s="13">
        <v>0</v>
      </c>
      <c r="K127" s="14">
        <v>0</v>
      </c>
      <c r="L127" s="12">
        <v>2</v>
      </c>
      <c r="M127" s="13">
        <v>5</v>
      </c>
      <c r="N127" s="14">
        <v>7</v>
      </c>
      <c r="O127" s="12">
        <v>0</v>
      </c>
      <c r="P127" s="13">
        <v>0</v>
      </c>
      <c r="Q127" s="46">
        <v>0</v>
      </c>
      <c r="R127" s="12">
        <v>0</v>
      </c>
      <c r="S127" s="13">
        <v>0</v>
      </c>
      <c r="T127" s="46">
        <v>0</v>
      </c>
      <c r="U127" s="12">
        <v>9</v>
      </c>
      <c r="V127" s="13">
        <v>24</v>
      </c>
      <c r="W127" s="14">
        <v>33</v>
      </c>
      <c r="X127" s="12">
        <v>0</v>
      </c>
      <c r="Y127" s="13">
        <v>1</v>
      </c>
      <c r="Z127" s="14">
        <v>1</v>
      </c>
      <c r="AA127" s="12">
        <f t="shared" ref="AA127:AB129" si="99">SUM(C127,F127,I127,L127,O127,R127,U127,X127)</f>
        <v>13</v>
      </c>
      <c r="AB127" s="13">
        <f t="shared" si="99"/>
        <v>42</v>
      </c>
      <c r="AC127" s="46">
        <f t="shared" ref="AC127:AC129" si="100">SUM(AA127:AB127)</f>
        <v>55</v>
      </c>
    </row>
    <row r="128" spans="1:29" ht="12.6" customHeight="1" x14ac:dyDescent="0.2">
      <c r="A128" s="562"/>
      <c r="B128" s="3" t="s">
        <v>2</v>
      </c>
      <c r="C128" s="12">
        <v>12</v>
      </c>
      <c r="D128" s="13">
        <v>50</v>
      </c>
      <c r="E128" s="14">
        <v>62</v>
      </c>
      <c r="F128" s="12">
        <v>3</v>
      </c>
      <c r="G128" s="13">
        <v>2</v>
      </c>
      <c r="H128" s="14">
        <v>5</v>
      </c>
      <c r="I128" s="12">
        <v>1</v>
      </c>
      <c r="J128" s="13">
        <v>0</v>
      </c>
      <c r="K128" s="14">
        <v>1</v>
      </c>
      <c r="L128" s="12">
        <v>0</v>
      </c>
      <c r="M128" s="13">
        <v>7</v>
      </c>
      <c r="N128" s="14">
        <v>7</v>
      </c>
      <c r="O128" s="12">
        <v>1</v>
      </c>
      <c r="P128" s="13">
        <v>3</v>
      </c>
      <c r="Q128" s="46">
        <v>4</v>
      </c>
      <c r="R128" s="12">
        <v>0</v>
      </c>
      <c r="S128" s="13">
        <v>0</v>
      </c>
      <c r="T128" s="46">
        <v>0</v>
      </c>
      <c r="U128" s="12">
        <v>15</v>
      </c>
      <c r="V128" s="13">
        <v>29</v>
      </c>
      <c r="W128" s="14">
        <v>44</v>
      </c>
      <c r="X128" s="12">
        <v>1</v>
      </c>
      <c r="Y128" s="13">
        <v>11</v>
      </c>
      <c r="Z128" s="14">
        <v>12</v>
      </c>
      <c r="AA128" s="12">
        <f t="shared" si="99"/>
        <v>33</v>
      </c>
      <c r="AB128" s="13">
        <f t="shared" si="99"/>
        <v>102</v>
      </c>
      <c r="AC128" s="46">
        <f t="shared" si="100"/>
        <v>135</v>
      </c>
    </row>
    <row r="129" spans="1:29" ht="12.6" hidden="1" customHeight="1" x14ac:dyDescent="0.2">
      <c r="A129" s="562"/>
      <c r="B129" s="3" t="s">
        <v>138</v>
      </c>
      <c r="C129" s="12"/>
      <c r="D129" s="13"/>
      <c r="E129" s="14"/>
      <c r="F129" s="12"/>
      <c r="G129" s="13"/>
      <c r="H129" s="14"/>
      <c r="I129" s="12"/>
      <c r="J129" s="13"/>
      <c r="K129" s="14"/>
      <c r="L129" s="12"/>
      <c r="M129" s="13"/>
      <c r="N129" s="14"/>
      <c r="O129" s="12"/>
      <c r="P129" s="13"/>
      <c r="Q129" s="46"/>
      <c r="R129" s="12"/>
      <c r="S129" s="13"/>
      <c r="T129" s="46"/>
      <c r="U129" s="12"/>
      <c r="V129" s="13"/>
      <c r="W129" s="14"/>
      <c r="X129" s="12"/>
      <c r="Y129" s="13"/>
      <c r="Z129" s="14"/>
      <c r="AA129" s="12">
        <f t="shared" si="99"/>
        <v>0</v>
      </c>
      <c r="AB129" s="13">
        <f t="shared" si="99"/>
        <v>0</v>
      </c>
      <c r="AC129" s="46">
        <f t="shared" si="100"/>
        <v>0</v>
      </c>
    </row>
    <row r="130" spans="1:29" s="4" customFormat="1" ht="12.6" customHeight="1" x14ac:dyDescent="0.2">
      <c r="A130" s="66" t="s">
        <v>106</v>
      </c>
      <c r="B130" s="9"/>
      <c r="C130" s="15">
        <f t="shared" ref="C130:Z130" si="101">SUM(C127:C129)</f>
        <v>14</v>
      </c>
      <c r="D130" s="16">
        <f t="shared" si="101"/>
        <v>62</v>
      </c>
      <c r="E130" s="17">
        <f t="shared" si="101"/>
        <v>76</v>
      </c>
      <c r="F130" s="15">
        <f t="shared" si="101"/>
        <v>3</v>
      </c>
      <c r="G130" s="16">
        <f t="shared" si="101"/>
        <v>2</v>
      </c>
      <c r="H130" s="17">
        <f t="shared" si="101"/>
        <v>5</v>
      </c>
      <c r="I130" s="15">
        <f t="shared" si="101"/>
        <v>1</v>
      </c>
      <c r="J130" s="16">
        <f t="shared" si="101"/>
        <v>0</v>
      </c>
      <c r="K130" s="17">
        <f t="shared" si="101"/>
        <v>1</v>
      </c>
      <c r="L130" s="15">
        <f t="shared" si="101"/>
        <v>2</v>
      </c>
      <c r="M130" s="16">
        <f t="shared" si="101"/>
        <v>12</v>
      </c>
      <c r="N130" s="17">
        <f t="shared" si="101"/>
        <v>14</v>
      </c>
      <c r="O130" s="15">
        <f t="shared" si="101"/>
        <v>1</v>
      </c>
      <c r="P130" s="16">
        <f t="shared" si="101"/>
        <v>3</v>
      </c>
      <c r="Q130" s="47">
        <f t="shared" si="101"/>
        <v>4</v>
      </c>
      <c r="R130" s="15">
        <f t="shared" si="101"/>
        <v>0</v>
      </c>
      <c r="S130" s="16">
        <f t="shared" si="101"/>
        <v>0</v>
      </c>
      <c r="T130" s="47">
        <f t="shared" si="101"/>
        <v>0</v>
      </c>
      <c r="U130" s="15">
        <f t="shared" si="101"/>
        <v>24</v>
      </c>
      <c r="V130" s="16">
        <f t="shared" si="101"/>
        <v>53</v>
      </c>
      <c r="W130" s="17">
        <f t="shared" si="101"/>
        <v>77</v>
      </c>
      <c r="X130" s="15">
        <f t="shared" si="101"/>
        <v>1</v>
      </c>
      <c r="Y130" s="16">
        <f t="shared" si="101"/>
        <v>12</v>
      </c>
      <c r="Z130" s="17">
        <f t="shared" si="101"/>
        <v>13</v>
      </c>
      <c r="AA130" s="15">
        <f>SUM(AA127:AA129)</f>
        <v>46</v>
      </c>
      <c r="AB130" s="16">
        <f>SUM(AB127:AB129)</f>
        <v>144</v>
      </c>
      <c r="AC130" s="47">
        <f>SUM(AC127:AC129)</f>
        <v>190</v>
      </c>
    </row>
    <row r="131" spans="1:29" ht="12.6" customHeight="1" x14ac:dyDescent="0.2">
      <c r="A131" s="562" t="s">
        <v>64</v>
      </c>
      <c r="B131" s="3" t="s">
        <v>86</v>
      </c>
      <c r="C131" s="12">
        <v>0</v>
      </c>
      <c r="D131" s="13">
        <v>18</v>
      </c>
      <c r="E131" s="14">
        <v>18</v>
      </c>
      <c r="F131" s="12">
        <v>0</v>
      </c>
      <c r="G131" s="13">
        <v>1</v>
      </c>
      <c r="H131" s="14">
        <v>1</v>
      </c>
      <c r="I131" s="12">
        <v>0</v>
      </c>
      <c r="J131" s="13">
        <v>0</v>
      </c>
      <c r="K131" s="14">
        <v>0</v>
      </c>
      <c r="L131" s="12">
        <v>2</v>
      </c>
      <c r="M131" s="13">
        <v>3</v>
      </c>
      <c r="N131" s="14">
        <v>5</v>
      </c>
      <c r="O131" s="12">
        <v>0</v>
      </c>
      <c r="P131" s="13">
        <v>2</v>
      </c>
      <c r="Q131" s="46">
        <v>2</v>
      </c>
      <c r="R131" s="12">
        <v>0</v>
      </c>
      <c r="S131" s="13">
        <v>0</v>
      </c>
      <c r="T131" s="46">
        <v>0</v>
      </c>
      <c r="U131" s="12">
        <v>8</v>
      </c>
      <c r="V131" s="13">
        <v>35</v>
      </c>
      <c r="W131" s="14">
        <v>43</v>
      </c>
      <c r="X131" s="12">
        <v>0</v>
      </c>
      <c r="Y131" s="13">
        <v>3</v>
      </c>
      <c r="Z131" s="14">
        <v>3</v>
      </c>
      <c r="AA131" s="12">
        <f t="shared" ref="AA131:AB136" si="102">SUM(C131,F131,I131,L131,O131,R131,U131,X131)</f>
        <v>10</v>
      </c>
      <c r="AB131" s="13">
        <f t="shared" si="102"/>
        <v>62</v>
      </c>
      <c r="AC131" s="46">
        <f t="shared" ref="AC131:AC136" si="103">SUM(AA131:AB131)</f>
        <v>72</v>
      </c>
    </row>
    <row r="132" spans="1:29" ht="12.6" customHeight="1" x14ac:dyDescent="0.2">
      <c r="A132" s="562"/>
      <c r="B132" s="3" t="s">
        <v>2</v>
      </c>
      <c r="C132" s="12">
        <v>8</v>
      </c>
      <c r="D132" s="13">
        <v>39</v>
      </c>
      <c r="E132" s="14">
        <v>47</v>
      </c>
      <c r="F132" s="12">
        <v>0</v>
      </c>
      <c r="G132" s="13">
        <v>3</v>
      </c>
      <c r="H132" s="14">
        <v>3</v>
      </c>
      <c r="I132" s="12">
        <v>0</v>
      </c>
      <c r="J132" s="13">
        <v>0</v>
      </c>
      <c r="K132" s="14">
        <v>0</v>
      </c>
      <c r="L132" s="12">
        <v>1</v>
      </c>
      <c r="M132" s="13">
        <v>1</v>
      </c>
      <c r="N132" s="14">
        <v>2</v>
      </c>
      <c r="O132" s="12">
        <v>0</v>
      </c>
      <c r="P132" s="13">
        <v>1</v>
      </c>
      <c r="Q132" s="46">
        <v>1</v>
      </c>
      <c r="R132" s="12">
        <v>0</v>
      </c>
      <c r="S132" s="13">
        <v>0</v>
      </c>
      <c r="T132" s="46">
        <v>0</v>
      </c>
      <c r="U132" s="12">
        <v>24</v>
      </c>
      <c r="V132" s="13">
        <v>25</v>
      </c>
      <c r="W132" s="14">
        <v>49</v>
      </c>
      <c r="X132" s="12">
        <v>1</v>
      </c>
      <c r="Y132" s="13">
        <v>4</v>
      </c>
      <c r="Z132" s="14">
        <v>5</v>
      </c>
      <c r="AA132" s="12">
        <f t="shared" si="102"/>
        <v>34</v>
      </c>
      <c r="AB132" s="13">
        <f t="shared" si="102"/>
        <v>73</v>
      </c>
      <c r="AC132" s="46">
        <f t="shared" si="103"/>
        <v>107</v>
      </c>
    </row>
    <row r="133" spans="1:29" ht="12.6" hidden="1" customHeight="1" x14ac:dyDescent="0.2">
      <c r="A133" s="562"/>
      <c r="B133" s="3" t="s">
        <v>138</v>
      </c>
      <c r="C133" s="12"/>
      <c r="D133" s="13"/>
      <c r="E133" s="14"/>
      <c r="F133" s="12"/>
      <c r="G133" s="13"/>
      <c r="H133" s="14"/>
      <c r="I133" s="12"/>
      <c r="J133" s="13"/>
      <c r="K133" s="14"/>
      <c r="L133" s="12"/>
      <c r="M133" s="13"/>
      <c r="N133" s="14"/>
      <c r="O133" s="12"/>
      <c r="P133" s="13"/>
      <c r="Q133" s="46"/>
      <c r="R133" s="12"/>
      <c r="S133" s="13"/>
      <c r="T133" s="46"/>
      <c r="U133" s="12"/>
      <c r="V133" s="13"/>
      <c r="W133" s="14"/>
      <c r="X133" s="12"/>
      <c r="Y133" s="13"/>
      <c r="Z133" s="14"/>
      <c r="AA133" s="12">
        <f t="shared" si="102"/>
        <v>0</v>
      </c>
      <c r="AB133" s="13">
        <f t="shared" si="102"/>
        <v>0</v>
      </c>
      <c r="AC133" s="46">
        <f t="shared" si="103"/>
        <v>0</v>
      </c>
    </row>
    <row r="134" spans="1:29" ht="12.6" hidden="1" customHeight="1" x14ac:dyDescent="0.2">
      <c r="A134" s="562"/>
      <c r="B134" s="3" t="s">
        <v>143</v>
      </c>
      <c r="C134" s="12"/>
      <c r="D134" s="13"/>
      <c r="E134" s="14"/>
      <c r="F134" s="12"/>
      <c r="G134" s="13"/>
      <c r="H134" s="14"/>
      <c r="I134" s="12"/>
      <c r="J134" s="13"/>
      <c r="K134" s="14"/>
      <c r="L134" s="12"/>
      <c r="M134" s="13"/>
      <c r="N134" s="14"/>
      <c r="O134" s="12"/>
      <c r="P134" s="13"/>
      <c r="Q134" s="46"/>
      <c r="R134" s="12"/>
      <c r="S134" s="13"/>
      <c r="T134" s="46"/>
      <c r="U134" s="12"/>
      <c r="V134" s="13"/>
      <c r="W134" s="14"/>
      <c r="X134" s="12"/>
      <c r="Y134" s="13"/>
      <c r="Z134" s="14"/>
      <c r="AA134" s="12">
        <f t="shared" si="102"/>
        <v>0</v>
      </c>
      <c r="AB134" s="13">
        <f t="shared" si="102"/>
        <v>0</v>
      </c>
      <c r="AC134" s="46">
        <f t="shared" si="103"/>
        <v>0</v>
      </c>
    </row>
    <row r="135" spans="1:29" ht="12.6" customHeight="1" x14ac:dyDescent="0.2">
      <c r="A135" s="92" t="s">
        <v>132</v>
      </c>
      <c r="B135" s="3" t="s">
        <v>2</v>
      </c>
      <c r="C135" s="12">
        <v>1</v>
      </c>
      <c r="D135" s="13">
        <v>16</v>
      </c>
      <c r="E135" s="14">
        <v>17</v>
      </c>
      <c r="F135" s="12">
        <v>0</v>
      </c>
      <c r="G135" s="13">
        <v>2</v>
      </c>
      <c r="H135" s="14">
        <v>2</v>
      </c>
      <c r="I135" s="12">
        <v>0</v>
      </c>
      <c r="J135" s="13">
        <v>0</v>
      </c>
      <c r="K135" s="14">
        <v>0</v>
      </c>
      <c r="L135" s="12">
        <v>0</v>
      </c>
      <c r="M135" s="13">
        <v>2</v>
      </c>
      <c r="N135" s="14">
        <v>2</v>
      </c>
      <c r="O135" s="12">
        <v>0</v>
      </c>
      <c r="P135" s="13">
        <v>4</v>
      </c>
      <c r="Q135" s="46">
        <v>4</v>
      </c>
      <c r="R135" s="12">
        <v>0</v>
      </c>
      <c r="S135" s="13">
        <v>0</v>
      </c>
      <c r="T135" s="46">
        <v>0</v>
      </c>
      <c r="U135" s="12">
        <v>2</v>
      </c>
      <c r="V135" s="13">
        <v>5</v>
      </c>
      <c r="W135" s="14">
        <v>7</v>
      </c>
      <c r="X135" s="12">
        <v>0</v>
      </c>
      <c r="Y135" s="13">
        <v>1</v>
      </c>
      <c r="Z135" s="14">
        <v>1</v>
      </c>
      <c r="AA135" s="12">
        <f t="shared" si="102"/>
        <v>3</v>
      </c>
      <c r="AB135" s="13">
        <f t="shared" si="102"/>
        <v>30</v>
      </c>
      <c r="AC135" s="46">
        <f t="shared" si="103"/>
        <v>33</v>
      </c>
    </row>
    <row r="136" spans="1:29" ht="12.6" customHeight="1" x14ac:dyDescent="0.2">
      <c r="A136" s="528" t="s">
        <v>65</v>
      </c>
      <c r="B136" s="3" t="s">
        <v>2</v>
      </c>
      <c r="C136" s="12">
        <v>0</v>
      </c>
      <c r="D136" s="13">
        <v>11</v>
      </c>
      <c r="E136" s="14">
        <v>11</v>
      </c>
      <c r="F136" s="12">
        <v>0</v>
      </c>
      <c r="G136" s="13">
        <v>1</v>
      </c>
      <c r="H136" s="14">
        <v>1</v>
      </c>
      <c r="I136" s="12">
        <v>0</v>
      </c>
      <c r="J136" s="13">
        <v>1</v>
      </c>
      <c r="K136" s="14">
        <v>1</v>
      </c>
      <c r="L136" s="12">
        <v>1</v>
      </c>
      <c r="M136" s="13">
        <v>0</v>
      </c>
      <c r="N136" s="14">
        <v>1</v>
      </c>
      <c r="O136" s="12">
        <v>0</v>
      </c>
      <c r="P136" s="13">
        <v>1</v>
      </c>
      <c r="Q136" s="46">
        <v>1</v>
      </c>
      <c r="R136" s="12">
        <v>0</v>
      </c>
      <c r="S136" s="13">
        <v>0</v>
      </c>
      <c r="T136" s="46">
        <v>0</v>
      </c>
      <c r="U136" s="12">
        <v>5</v>
      </c>
      <c r="V136" s="13">
        <v>11</v>
      </c>
      <c r="W136" s="14">
        <v>16</v>
      </c>
      <c r="X136" s="12">
        <v>0</v>
      </c>
      <c r="Y136" s="13">
        <v>2</v>
      </c>
      <c r="Z136" s="14">
        <v>2</v>
      </c>
      <c r="AA136" s="12">
        <f t="shared" si="102"/>
        <v>6</v>
      </c>
      <c r="AB136" s="13">
        <f t="shared" si="102"/>
        <v>27</v>
      </c>
      <c r="AC136" s="46">
        <f t="shared" si="103"/>
        <v>33</v>
      </c>
    </row>
    <row r="137" spans="1:29" s="4" customFormat="1" ht="12.6" customHeight="1" x14ac:dyDescent="0.2">
      <c r="A137" s="66" t="s">
        <v>107</v>
      </c>
      <c r="B137" s="9"/>
      <c r="C137" s="15">
        <f t="shared" ref="C137:AC137" si="104">SUM(C131:C136)</f>
        <v>9</v>
      </c>
      <c r="D137" s="16">
        <f t="shared" si="104"/>
        <v>84</v>
      </c>
      <c r="E137" s="17">
        <f t="shared" si="104"/>
        <v>93</v>
      </c>
      <c r="F137" s="15">
        <f t="shared" si="104"/>
        <v>0</v>
      </c>
      <c r="G137" s="16">
        <f t="shared" si="104"/>
        <v>7</v>
      </c>
      <c r="H137" s="17">
        <f t="shared" si="104"/>
        <v>7</v>
      </c>
      <c r="I137" s="15">
        <f t="shared" si="104"/>
        <v>0</v>
      </c>
      <c r="J137" s="16">
        <f t="shared" si="104"/>
        <v>1</v>
      </c>
      <c r="K137" s="17">
        <f t="shared" si="104"/>
        <v>1</v>
      </c>
      <c r="L137" s="15">
        <f t="shared" si="104"/>
        <v>4</v>
      </c>
      <c r="M137" s="16">
        <f t="shared" si="104"/>
        <v>6</v>
      </c>
      <c r="N137" s="17">
        <f t="shared" si="104"/>
        <v>10</v>
      </c>
      <c r="O137" s="15">
        <f t="shared" si="104"/>
        <v>0</v>
      </c>
      <c r="P137" s="16">
        <f t="shared" si="104"/>
        <v>8</v>
      </c>
      <c r="Q137" s="47">
        <f t="shared" si="104"/>
        <v>8</v>
      </c>
      <c r="R137" s="15">
        <f t="shared" si="104"/>
        <v>0</v>
      </c>
      <c r="S137" s="16">
        <f t="shared" si="104"/>
        <v>0</v>
      </c>
      <c r="T137" s="47">
        <f t="shared" si="104"/>
        <v>0</v>
      </c>
      <c r="U137" s="15">
        <f t="shared" si="104"/>
        <v>39</v>
      </c>
      <c r="V137" s="16">
        <f t="shared" si="104"/>
        <v>76</v>
      </c>
      <c r="W137" s="17">
        <f t="shared" si="104"/>
        <v>115</v>
      </c>
      <c r="X137" s="15">
        <f t="shared" si="104"/>
        <v>1</v>
      </c>
      <c r="Y137" s="16">
        <f t="shared" si="104"/>
        <v>10</v>
      </c>
      <c r="Z137" s="17">
        <f t="shared" si="104"/>
        <v>11</v>
      </c>
      <c r="AA137" s="15">
        <f t="shared" si="104"/>
        <v>53</v>
      </c>
      <c r="AB137" s="16">
        <f t="shared" si="104"/>
        <v>192</v>
      </c>
      <c r="AC137" s="47">
        <f t="shared" si="104"/>
        <v>245</v>
      </c>
    </row>
    <row r="138" spans="1:29" ht="12.6" hidden="1" customHeight="1" x14ac:dyDescent="0.2">
      <c r="A138" s="7" t="s">
        <v>63</v>
      </c>
      <c r="B138" s="3" t="s">
        <v>86</v>
      </c>
      <c r="C138" s="12"/>
      <c r="D138" s="13"/>
      <c r="E138" s="14"/>
      <c r="F138" s="12"/>
      <c r="G138" s="13"/>
      <c r="H138" s="14"/>
      <c r="I138" s="12"/>
      <c r="J138" s="13"/>
      <c r="K138" s="14"/>
      <c r="L138" s="12"/>
      <c r="M138" s="13"/>
      <c r="N138" s="14"/>
      <c r="O138" s="12"/>
      <c r="P138" s="13"/>
      <c r="Q138" s="46"/>
      <c r="R138" s="12"/>
      <c r="S138" s="13"/>
      <c r="T138" s="46"/>
      <c r="U138" s="12"/>
      <c r="V138" s="13"/>
      <c r="W138" s="14"/>
      <c r="X138" s="12"/>
      <c r="Y138" s="13"/>
      <c r="Z138" s="14"/>
      <c r="AA138" s="12">
        <f t="shared" ref="AA138:AB143" si="105">SUM(C138,F138,I138,L138,O138,R138,U138,X138)</f>
        <v>0</v>
      </c>
      <c r="AB138" s="13">
        <f t="shared" si="105"/>
        <v>0</v>
      </c>
      <c r="AC138" s="46">
        <f t="shared" ref="AC138:AC143" si="106">SUM(AA138:AB138)</f>
        <v>0</v>
      </c>
    </row>
    <row r="139" spans="1:29" ht="12.6" customHeight="1" x14ac:dyDescent="0.2">
      <c r="A139" s="6" t="s">
        <v>63</v>
      </c>
      <c r="B139" s="3" t="s">
        <v>86</v>
      </c>
      <c r="C139" s="12">
        <v>2</v>
      </c>
      <c r="D139" s="13">
        <v>11</v>
      </c>
      <c r="E139" s="14">
        <v>13</v>
      </c>
      <c r="F139" s="12">
        <v>0</v>
      </c>
      <c r="G139" s="13">
        <v>2</v>
      </c>
      <c r="H139" s="14">
        <v>2</v>
      </c>
      <c r="I139" s="12">
        <v>0</v>
      </c>
      <c r="J139" s="13">
        <v>0</v>
      </c>
      <c r="K139" s="14">
        <v>0</v>
      </c>
      <c r="L139" s="12">
        <v>1</v>
      </c>
      <c r="M139" s="13">
        <v>2</v>
      </c>
      <c r="N139" s="14">
        <v>3</v>
      </c>
      <c r="O139" s="12">
        <v>0</v>
      </c>
      <c r="P139" s="13">
        <v>0</v>
      </c>
      <c r="Q139" s="46">
        <v>0</v>
      </c>
      <c r="R139" s="12">
        <v>0</v>
      </c>
      <c r="S139" s="13">
        <v>0</v>
      </c>
      <c r="T139" s="46">
        <v>0</v>
      </c>
      <c r="U139" s="12">
        <v>1</v>
      </c>
      <c r="V139" s="13">
        <v>4</v>
      </c>
      <c r="W139" s="14">
        <v>5</v>
      </c>
      <c r="X139" s="12">
        <v>0</v>
      </c>
      <c r="Y139" s="13">
        <v>2</v>
      </c>
      <c r="Z139" s="14">
        <v>2</v>
      </c>
      <c r="AA139" s="12">
        <f>SUM(C139,F139,I139,L139,O139,R139,U139,X139)</f>
        <v>4</v>
      </c>
      <c r="AB139" s="13">
        <f>SUM(D139,G139,J139,M139,P139,S139,V139,Y139)</f>
        <v>21</v>
      </c>
      <c r="AC139" s="46">
        <f>SUM(AA139:AB139)</f>
        <v>25</v>
      </c>
    </row>
    <row r="140" spans="1:29" ht="12.6" customHeight="1" x14ac:dyDescent="0.2">
      <c r="A140" s="6"/>
      <c r="B140" s="3" t="s">
        <v>2</v>
      </c>
      <c r="C140" s="12">
        <v>0</v>
      </c>
      <c r="D140" s="13">
        <v>6</v>
      </c>
      <c r="E140" s="14">
        <v>6</v>
      </c>
      <c r="F140" s="12">
        <v>0</v>
      </c>
      <c r="G140" s="13">
        <v>0</v>
      </c>
      <c r="H140" s="14">
        <v>0</v>
      </c>
      <c r="I140" s="12">
        <v>0</v>
      </c>
      <c r="J140" s="13">
        <v>0</v>
      </c>
      <c r="K140" s="14">
        <v>0</v>
      </c>
      <c r="L140" s="12">
        <v>0</v>
      </c>
      <c r="M140" s="13">
        <v>1</v>
      </c>
      <c r="N140" s="14">
        <v>1</v>
      </c>
      <c r="O140" s="12">
        <v>0</v>
      </c>
      <c r="P140" s="13">
        <v>0</v>
      </c>
      <c r="Q140" s="46">
        <v>0</v>
      </c>
      <c r="R140" s="12">
        <v>0</v>
      </c>
      <c r="S140" s="13">
        <v>0</v>
      </c>
      <c r="T140" s="46">
        <v>0</v>
      </c>
      <c r="U140" s="12">
        <v>0</v>
      </c>
      <c r="V140" s="13">
        <v>0</v>
      </c>
      <c r="W140" s="14">
        <v>0</v>
      </c>
      <c r="X140" s="12">
        <v>0</v>
      </c>
      <c r="Y140" s="13">
        <v>0</v>
      </c>
      <c r="Z140" s="14">
        <v>0</v>
      </c>
      <c r="AA140" s="12">
        <f>SUM(C140,F140,I140,L140,O140,R140,U140,X140)</f>
        <v>0</v>
      </c>
      <c r="AB140" s="13">
        <f>SUM(D140,G140,J140,M140,P140,S140,V140,Y140)</f>
        <v>7</v>
      </c>
      <c r="AC140" s="46">
        <f>SUM(AA140:AB140)</f>
        <v>7</v>
      </c>
    </row>
    <row r="141" spans="1:29" ht="12.6" customHeight="1" x14ac:dyDescent="0.2">
      <c r="A141" s="528" t="s">
        <v>66</v>
      </c>
      <c r="B141" s="3" t="s">
        <v>2</v>
      </c>
      <c r="C141" s="12">
        <v>1</v>
      </c>
      <c r="D141" s="13">
        <v>2</v>
      </c>
      <c r="E141" s="14">
        <v>3</v>
      </c>
      <c r="F141" s="12">
        <v>0</v>
      </c>
      <c r="G141" s="13">
        <v>1</v>
      </c>
      <c r="H141" s="14">
        <v>1</v>
      </c>
      <c r="I141" s="12">
        <v>0</v>
      </c>
      <c r="J141" s="13">
        <v>0</v>
      </c>
      <c r="K141" s="14">
        <v>0</v>
      </c>
      <c r="L141" s="12">
        <v>2</v>
      </c>
      <c r="M141" s="13">
        <v>0</v>
      </c>
      <c r="N141" s="14">
        <v>2</v>
      </c>
      <c r="O141" s="12">
        <v>0</v>
      </c>
      <c r="P141" s="13">
        <v>1</v>
      </c>
      <c r="Q141" s="46">
        <v>1</v>
      </c>
      <c r="R141" s="12">
        <v>0</v>
      </c>
      <c r="S141" s="13">
        <v>0</v>
      </c>
      <c r="T141" s="46">
        <v>0</v>
      </c>
      <c r="U141" s="12">
        <v>3</v>
      </c>
      <c r="V141" s="13">
        <v>9</v>
      </c>
      <c r="W141" s="14">
        <v>12</v>
      </c>
      <c r="X141" s="12">
        <v>0</v>
      </c>
      <c r="Y141" s="13">
        <v>0</v>
      </c>
      <c r="Z141" s="14">
        <v>0</v>
      </c>
      <c r="AA141" s="12">
        <f t="shared" si="105"/>
        <v>6</v>
      </c>
      <c r="AB141" s="13">
        <f t="shared" si="105"/>
        <v>13</v>
      </c>
      <c r="AC141" s="46">
        <f t="shared" si="106"/>
        <v>19</v>
      </c>
    </row>
    <row r="142" spans="1:29" ht="12.6" customHeight="1" x14ac:dyDescent="0.2">
      <c r="A142" s="562" t="s">
        <v>67</v>
      </c>
      <c r="B142" s="3" t="s">
        <v>2</v>
      </c>
      <c r="C142" s="12">
        <v>16</v>
      </c>
      <c r="D142" s="13">
        <v>54</v>
      </c>
      <c r="E142" s="14">
        <v>70</v>
      </c>
      <c r="F142" s="12">
        <v>1</v>
      </c>
      <c r="G142" s="13">
        <v>0</v>
      </c>
      <c r="H142" s="14">
        <v>1</v>
      </c>
      <c r="I142" s="12">
        <v>0</v>
      </c>
      <c r="J142" s="13">
        <v>1</v>
      </c>
      <c r="K142" s="14">
        <v>1</v>
      </c>
      <c r="L142" s="12">
        <v>2</v>
      </c>
      <c r="M142" s="13">
        <v>5</v>
      </c>
      <c r="N142" s="14">
        <v>7</v>
      </c>
      <c r="O142" s="12">
        <v>1</v>
      </c>
      <c r="P142" s="13">
        <v>5</v>
      </c>
      <c r="Q142" s="46">
        <v>6</v>
      </c>
      <c r="R142" s="12">
        <v>0</v>
      </c>
      <c r="S142" s="13">
        <v>0</v>
      </c>
      <c r="T142" s="46">
        <v>0</v>
      </c>
      <c r="U142" s="12">
        <v>9</v>
      </c>
      <c r="V142" s="13">
        <v>17</v>
      </c>
      <c r="W142" s="14">
        <v>26</v>
      </c>
      <c r="X142" s="12">
        <v>1</v>
      </c>
      <c r="Y142" s="13">
        <v>3</v>
      </c>
      <c r="Z142" s="14">
        <v>4</v>
      </c>
      <c r="AA142" s="12">
        <f t="shared" si="105"/>
        <v>30</v>
      </c>
      <c r="AB142" s="13">
        <f t="shared" si="105"/>
        <v>85</v>
      </c>
      <c r="AC142" s="46">
        <f t="shared" si="106"/>
        <v>115</v>
      </c>
    </row>
    <row r="143" spans="1:29" ht="12.6" hidden="1" customHeight="1" x14ac:dyDescent="0.2">
      <c r="A143" s="562"/>
      <c r="B143" s="3" t="s">
        <v>138</v>
      </c>
      <c r="C143" s="12"/>
      <c r="D143" s="13"/>
      <c r="E143" s="14"/>
      <c r="F143" s="12"/>
      <c r="G143" s="13"/>
      <c r="H143" s="14"/>
      <c r="I143" s="12"/>
      <c r="J143" s="13"/>
      <c r="K143" s="14"/>
      <c r="L143" s="12"/>
      <c r="M143" s="13"/>
      <c r="N143" s="14"/>
      <c r="O143" s="12"/>
      <c r="P143" s="13"/>
      <c r="Q143" s="46"/>
      <c r="R143" s="12"/>
      <c r="S143" s="13"/>
      <c r="T143" s="46"/>
      <c r="U143" s="12"/>
      <c r="V143" s="13"/>
      <c r="W143" s="14"/>
      <c r="X143" s="12"/>
      <c r="Y143" s="13"/>
      <c r="Z143" s="14"/>
      <c r="AA143" s="12">
        <f t="shared" si="105"/>
        <v>0</v>
      </c>
      <c r="AB143" s="13">
        <f t="shared" si="105"/>
        <v>0</v>
      </c>
      <c r="AC143" s="46">
        <f t="shared" si="106"/>
        <v>0</v>
      </c>
    </row>
    <row r="144" spans="1:29" s="4" customFormat="1" ht="12.6" customHeight="1" x14ac:dyDescent="0.2">
      <c r="A144" s="66" t="s">
        <v>108</v>
      </c>
      <c r="B144" s="9"/>
      <c r="C144" s="15">
        <f>SUM(C138:C143)</f>
        <v>19</v>
      </c>
      <c r="D144" s="16">
        <f t="shared" ref="D144:Z144" si="107">SUM(D138:D143)</f>
        <v>73</v>
      </c>
      <c r="E144" s="17">
        <f t="shared" si="107"/>
        <v>92</v>
      </c>
      <c r="F144" s="15">
        <f t="shared" si="107"/>
        <v>1</v>
      </c>
      <c r="G144" s="16">
        <f t="shared" si="107"/>
        <v>3</v>
      </c>
      <c r="H144" s="17">
        <f t="shared" si="107"/>
        <v>4</v>
      </c>
      <c r="I144" s="15">
        <f t="shared" si="107"/>
        <v>0</v>
      </c>
      <c r="J144" s="16">
        <f t="shared" si="107"/>
        <v>1</v>
      </c>
      <c r="K144" s="17">
        <f t="shared" si="107"/>
        <v>1</v>
      </c>
      <c r="L144" s="15">
        <f t="shared" si="107"/>
        <v>5</v>
      </c>
      <c r="M144" s="16">
        <f t="shared" si="107"/>
        <v>8</v>
      </c>
      <c r="N144" s="17">
        <f t="shared" si="107"/>
        <v>13</v>
      </c>
      <c r="O144" s="15">
        <f t="shared" si="107"/>
        <v>1</v>
      </c>
      <c r="P144" s="16">
        <f t="shared" si="107"/>
        <v>6</v>
      </c>
      <c r="Q144" s="47">
        <f t="shared" si="107"/>
        <v>7</v>
      </c>
      <c r="R144" s="15">
        <f t="shared" si="107"/>
        <v>0</v>
      </c>
      <c r="S144" s="16">
        <f t="shared" si="107"/>
        <v>0</v>
      </c>
      <c r="T144" s="47">
        <f t="shared" si="107"/>
        <v>0</v>
      </c>
      <c r="U144" s="15">
        <f t="shared" si="107"/>
        <v>13</v>
      </c>
      <c r="V144" s="16">
        <f t="shared" si="107"/>
        <v>30</v>
      </c>
      <c r="W144" s="17">
        <f t="shared" si="107"/>
        <v>43</v>
      </c>
      <c r="X144" s="15">
        <f t="shared" si="107"/>
        <v>1</v>
      </c>
      <c r="Y144" s="16">
        <f t="shared" si="107"/>
        <v>5</v>
      </c>
      <c r="Z144" s="17">
        <f t="shared" si="107"/>
        <v>6</v>
      </c>
      <c r="AA144" s="15">
        <f>SUM(AA138:AA143)</f>
        <v>40</v>
      </c>
      <c r="AB144" s="16">
        <f>SUM(AB138:AB143)</f>
        <v>126</v>
      </c>
      <c r="AC144" s="47">
        <f>SUM(AC138:AC143)</f>
        <v>166</v>
      </c>
    </row>
    <row r="145" spans="1:29" ht="12.6" customHeight="1" x14ac:dyDescent="0.2">
      <c r="A145" s="80" t="s">
        <v>27</v>
      </c>
      <c r="B145" s="81" t="s">
        <v>90</v>
      </c>
      <c r="C145" s="82">
        <v>0</v>
      </c>
      <c r="D145" s="83">
        <v>3</v>
      </c>
      <c r="E145" s="84">
        <v>3</v>
      </c>
      <c r="F145" s="82">
        <v>1</v>
      </c>
      <c r="G145" s="83">
        <v>1</v>
      </c>
      <c r="H145" s="84">
        <v>2</v>
      </c>
      <c r="I145" s="82">
        <v>0</v>
      </c>
      <c r="J145" s="83">
        <v>0</v>
      </c>
      <c r="K145" s="84">
        <v>0</v>
      </c>
      <c r="L145" s="82">
        <v>0</v>
      </c>
      <c r="M145" s="83">
        <v>1</v>
      </c>
      <c r="N145" s="84">
        <v>1</v>
      </c>
      <c r="O145" s="82">
        <v>0</v>
      </c>
      <c r="P145" s="83">
        <v>0</v>
      </c>
      <c r="Q145" s="85">
        <v>0</v>
      </c>
      <c r="R145" s="82">
        <v>0</v>
      </c>
      <c r="S145" s="83">
        <v>0</v>
      </c>
      <c r="T145" s="85">
        <v>0</v>
      </c>
      <c r="U145" s="82">
        <v>0</v>
      </c>
      <c r="V145" s="83">
        <v>0</v>
      </c>
      <c r="W145" s="84">
        <v>0</v>
      </c>
      <c r="X145" s="82">
        <v>0</v>
      </c>
      <c r="Y145" s="83">
        <v>0</v>
      </c>
      <c r="Z145" s="84">
        <v>0</v>
      </c>
      <c r="AA145" s="82">
        <f>SUM(C145,F145,I145,L145,O145,R145,U145,X145)</f>
        <v>1</v>
      </c>
      <c r="AB145" s="83">
        <f>SUM(D145,G145,J145,M145,P145,S145,V145,Y145)</f>
        <v>5</v>
      </c>
      <c r="AC145" s="85">
        <f t="shared" ref="AC145:AC146" si="108">SUM(AA145:AB145)</f>
        <v>6</v>
      </c>
    </row>
    <row r="146" spans="1:29" ht="12.6" customHeight="1" x14ac:dyDescent="0.2">
      <c r="A146" s="528" t="s">
        <v>3</v>
      </c>
      <c r="B146" s="3" t="s">
        <v>90</v>
      </c>
      <c r="C146" s="12">
        <v>0</v>
      </c>
      <c r="D146" s="13">
        <v>0</v>
      </c>
      <c r="E146" s="14">
        <v>0</v>
      </c>
      <c r="F146" s="12">
        <v>0</v>
      </c>
      <c r="G146" s="13">
        <v>0</v>
      </c>
      <c r="H146" s="14">
        <v>0</v>
      </c>
      <c r="I146" s="12">
        <v>0</v>
      </c>
      <c r="J146" s="13">
        <v>0</v>
      </c>
      <c r="K146" s="14">
        <v>0</v>
      </c>
      <c r="L146" s="12">
        <v>0</v>
      </c>
      <c r="M146" s="13">
        <v>0</v>
      </c>
      <c r="N146" s="14">
        <v>0</v>
      </c>
      <c r="O146" s="12">
        <v>0</v>
      </c>
      <c r="P146" s="13">
        <v>0</v>
      </c>
      <c r="Q146" s="46">
        <v>0</v>
      </c>
      <c r="R146" s="12">
        <v>0</v>
      </c>
      <c r="S146" s="13">
        <v>0</v>
      </c>
      <c r="T146" s="46">
        <v>0</v>
      </c>
      <c r="U146" s="12">
        <v>0</v>
      </c>
      <c r="V146" s="13">
        <v>1</v>
      </c>
      <c r="W146" s="14">
        <v>1</v>
      </c>
      <c r="X146" s="12">
        <v>0</v>
      </c>
      <c r="Y146" s="13">
        <v>0</v>
      </c>
      <c r="Z146" s="14">
        <v>0</v>
      </c>
      <c r="AA146" s="12">
        <f>SUM(C146,F146,I146,L146,O146,R146,U146,X146)</f>
        <v>0</v>
      </c>
      <c r="AB146" s="13">
        <f>SUM(D146,G146,J146,M146,P146,S146,V146,Y146)</f>
        <v>1</v>
      </c>
      <c r="AC146" s="46">
        <f t="shared" si="108"/>
        <v>1</v>
      </c>
    </row>
    <row r="147" spans="1:29" s="10" customFormat="1" ht="12.6" customHeight="1" x14ac:dyDescent="0.25">
      <c r="A147" s="54" t="s">
        <v>109</v>
      </c>
      <c r="B147" s="26"/>
      <c r="C147" s="97">
        <f t="shared" ref="C147:AC147" si="109">SUM(C126,C130,C137,C144,C145,C146)</f>
        <v>48</v>
      </c>
      <c r="D147" s="28">
        <f t="shared" si="109"/>
        <v>254</v>
      </c>
      <c r="E147" s="29">
        <f t="shared" si="109"/>
        <v>302</v>
      </c>
      <c r="F147" s="27">
        <f t="shared" si="109"/>
        <v>7</v>
      </c>
      <c r="G147" s="28">
        <f t="shared" si="109"/>
        <v>16</v>
      </c>
      <c r="H147" s="29">
        <f t="shared" si="109"/>
        <v>23</v>
      </c>
      <c r="I147" s="27">
        <f t="shared" si="109"/>
        <v>1</v>
      </c>
      <c r="J147" s="28">
        <f t="shared" si="109"/>
        <v>2</v>
      </c>
      <c r="K147" s="29">
        <f t="shared" si="109"/>
        <v>3</v>
      </c>
      <c r="L147" s="27">
        <f t="shared" si="109"/>
        <v>14</v>
      </c>
      <c r="M147" s="28">
        <f t="shared" si="109"/>
        <v>29</v>
      </c>
      <c r="N147" s="29">
        <f t="shared" si="109"/>
        <v>43</v>
      </c>
      <c r="O147" s="27">
        <f t="shared" si="109"/>
        <v>2</v>
      </c>
      <c r="P147" s="28">
        <f t="shared" si="109"/>
        <v>17</v>
      </c>
      <c r="Q147" s="55">
        <f t="shared" si="109"/>
        <v>19</v>
      </c>
      <c r="R147" s="27">
        <f t="shared" si="109"/>
        <v>0</v>
      </c>
      <c r="S147" s="28">
        <f t="shared" si="109"/>
        <v>0</v>
      </c>
      <c r="T147" s="55">
        <f t="shared" si="109"/>
        <v>0</v>
      </c>
      <c r="U147" s="27">
        <f t="shared" si="109"/>
        <v>110</v>
      </c>
      <c r="V147" s="28">
        <f t="shared" si="109"/>
        <v>203</v>
      </c>
      <c r="W147" s="29">
        <f t="shared" si="109"/>
        <v>313</v>
      </c>
      <c r="X147" s="27">
        <f t="shared" si="109"/>
        <v>3</v>
      </c>
      <c r="Y147" s="28">
        <f t="shared" si="109"/>
        <v>30</v>
      </c>
      <c r="Z147" s="29">
        <f t="shared" si="109"/>
        <v>33</v>
      </c>
      <c r="AA147" s="27">
        <f t="shared" si="109"/>
        <v>185</v>
      </c>
      <c r="AB147" s="28">
        <f t="shared" si="109"/>
        <v>551</v>
      </c>
      <c r="AC147" s="55">
        <f t="shared" si="109"/>
        <v>736</v>
      </c>
    </row>
    <row r="148" spans="1:29" ht="12.6" customHeight="1" x14ac:dyDescent="0.2">
      <c r="A148" s="67" t="s">
        <v>68</v>
      </c>
      <c r="B148" s="68" t="s">
        <v>2</v>
      </c>
      <c r="C148" s="69">
        <v>4</v>
      </c>
      <c r="D148" s="70">
        <v>5</v>
      </c>
      <c r="E148" s="71">
        <v>9</v>
      </c>
      <c r="F148" s="69">
        <v>2</v>
      </c>
      <c r="G148" s="70">
        <v>1</v>
      </c>
      <c r="H148" s="71">
        <v>3</v>
      </c>
      <c r="I148" s="69">
        <v>0</v>
      </c>
      <c r="J148" s="70">
        <v>0</v>
      </c>
      <c r="K148" s="71">
        <v>0</v>
      </c>
      <c r="L148" s="69">
        <v>0</v>
      </c>
      <c r="M148" s="70">
        <v>0</v>
      </c>
      <c r="N148" s="71">
        <v>0</v>
      </c>
      <c r="O148" s="69">
        <v>1</v>
      </c>
      <c r="P148" s="70">
        <v>0</v>
      </c>
      <c r="Q148" s="72">
        <v>1</v>
      </c>
      <c r="R148" s="69">
        <v>0</v>
      </c>
      <c r="S148" s="70">
        <v>0</v>
      </c>
      <c r="T148" s="72">
        <v>0</v>
      </c>
      <c r="U148" s="69">
        <v>0</v>
      </c>
      <c r="V148" s="70">
        <v>0</v>
      </c>
      <c r="W148" s="71">
        <v>0</v>
      </c>
      <c r="X148" s="69">
        <v>1</v>
      </c>
      <c r="Y148" s="70">
        <v>1</v>
      </c>
      <c r="Z148" s="71">
        <v>2</v>
      </c>
      <c r="AA148" s="69">
        <f t="shared" ref="AA148:AB154" si="110">SUM(C148,F148,I148,L148,O148,R148,U148,X148)</f>
        <v>8</v>
      </c>
      <c r="AB148" s="70">
        <f t="shared" si="110"/>
        <v>7</v>
      </c>
      <c r="AC148" s="72">
        <f t="shared" ref="AC148:AC154" si="111">SUM(AA148:AB148)</f>
        <v>15</v>
      </c>
    </row>
    <row r="149" spans="1:29" ht="12.6" customHeight="1" x14ac:dyDescent="0.2">
      <c r="A149" s="562" t="s">
        <v>69</v>
      </c>
      <c r="B149" s="3" t="s">
        <v>152</v>
      </c>
      <c r="C149" s="12">
        <v>81</v>
      </c>
      <c r="D149" s="13">
        <v>43</v>
      </c>
      <c r="E149" s="14">
        <v>124</v>
      </c>
      <c r="F149" s="12">
        <v>1</v>
      </c>
      <c r="G149" s="13">
        <v>0</v>
      </c>
      <c r="H149" s="14">
        <v>1</v>
      </c>
      <c r="I149" s="12">
        <v>1</v>
      </c>
      <c r="J149" s="13">
        <v>1</v>
      </c>
      <c r="K149" s="14">
        <v>2</v>
      </c>
      <c r="L149" s="12">
        <v>4</v>
      </c>
      <c r="M149" s="13">
        <v>1</v>
      </c>
      <c r="N149" s="14">
        <v>5</v>
      </c>
      <c r="O149" s="12">
        <v>2</v>
      </c>
      <c r="P149" s="13">
        <v>1</v>
      </c>
      <c r="Q149" s="46">
        <v>3</v>
      </c>
      <c r="R149" s="12">
        <v>0</v>
      </c>
      <c r="S149" s="13">
        <v>0</v>
      </c>
      <c r="T149" s="46">
        <v>0</v>
      </c>
      <c r="U149" s="12">
        <v>0</v>
      </c>
      <c r="V149" s="13">
        <v>0</v>
      </c>
      <c r="W149" s="14">
        <v>0</v>
      </c>
      <c r="X149" s="12">
        <v>4</v>
      </c>
      <c r="Y149" s="13">
        <v>2</v>
      </c>
      <c r="Z149" s="14">
        <v>6</v>
      </c>
      <c r="AA149" s="12">
        <f t="shared" si="110"/>
        <v>93</v>
      </c>
      <c r="AB149" s="13">
        <f t="shared" si="110"/>
        <v>48</v>
      </c>
      <c r="AC149" s="46">
        <f t="shared" si="111"/>
        <v>141</v>
      </c>
    </row>
    <row r="150" spans="1:29" ht="12.6" customHeight="1" x14ac:dyDescent="0.2">
      <c r="A150" s="574"/>
      <c r="B150" s="3" t="s">
        <v>153</v>
      </c>
      <c r="C150" s="12">
        <v>2</v>
      </c>
      <c r="D150" s="13">
        <v>2</v>
      </c>
      <c r="E150" s="14">
        <v>4</v>
      </c>
      <c r="F150" s="12">
        <v>0</v>
      </c>
      <c r="G150" s="13">
        <v>0</v>
      </c>
      <c r="H150" s="14">
        <v>0</v>
      </c>
      <c r="I150" s="12">
        <v>0</v>
      </c>
      <c r="J150" s="13">
        <v>0</v>
      </c>
      <c r="K150" s="14">
        <v>0</v>
      </c>
      <c r="L150" s="12">
        <v>0</v>
      </c>
      <c r="M150" s="13">
        <v>0</v>
      </c>
      <c r="N150" s="14">
        <v>0</v>
      </c>
      <c r="O150" s="12">
        <v>0</v>
      </c>
      <c r="P150" s="13">
        <v>0</v>
      </c>
      <c r="Q150" s="46">
        <v>0</v>
      </c>
      <c r="R150" s="12">
        <v>0</v>
      </c>
      <c r="S150" s="13">
        <v>0</v>
      </c>
      <c r="T150" s="46">
        <v>0</v>
      </c>
      <c r="U150" s="12">
        <v>0</v>
      </c>
      <c r="V150" s="13">
        <v>0</v>
      </c>
      <c r="W150" s="14">
        <v>0</v>
      </c>
      <c r="X150" s="12">
        <v>0</v>
      </c>
      <c r="Y150" s="13">
        <v>0</v>
      </c>
      <c r="Z150" s="14">
        <v>0</v>
      </c>
      <c r="AA150" s="12">
        <f t="shared" si="110"/>
        <v>2</v>
      </c>
      <c r="AB150" s="13">
        <f t="shared" si="110"/>
        <v>2</v>
      </c>
      <c r="AC150" s="46">
        <f t="shared" si="111"/>
        <v>4</v>
      </c>
    </row>
    <row r="151" spans="1:29" ht="12.6" customHeight="1" x14ac:dyDescent="0.2">
      <c r="A151" s="528" t="s">
        <v>70</v>
      </c>
      <c r="B151" s="3" t="s">
        <v>86</v>
      </c>
      <c r="C151" s="12">
        <v>4</v>
      </c>
      <c r="D151" s="13">
        <v>0</v>
      </c>
      <c r="E151" s="14">
        <v>4</v>
      </c>
      <c r="F151" s="12">
        <v>0</v>
      </c>
      <c r="G151" s="13">
        <v>0</v>
      </c>
      <c r="H151" s="14">
        <v>0</v>
      </c>
      <c r="I151" s="12">
        <v>0</v>
      </c>
      <c r="J151" s="13">
        <v>0</v>
      </c>
      <c r="K151" s="14">
        <v>0</v>
      </c>
      <c r="L151" s="12">
        <v>0</v>
      </c>
      <c r="M151" s="13">
        <v>0</v>
      </c>
      <c r="N151" s="14">
        <v>0</v>
      </c>
      <c r="O151" s="12">
        <v>0</v>
      </c>
      <c r="P151" s="13">
        <v>1</v>
      </c>
      <c r="Q151" s="46">
        <v>1</v>
      </c>
      <c r="R151" s="12">
        <v>0</v>
      </c>
      <c r="S151" s="13">
        <v>0</v>
      </c>
      <c r="T151" s="46">
        <v>0</v>
      </c>
      <c r="U151" s="12">
        <v>1</v>
      </c>
      <c r="V151" s="13">
        <v>3</v>
      </c>
      <c r="W151" s="14">
        <v>4</v>
      </c>
      <c r="X151" s="12">
        <v>0</v>
      </c>
      <c r="Y151" s="13">
        <v>0</v>
      </c>
      <c r="Z151" s="14">
        <v>0</v>
      </c>
      <c r="AA151" s="12">
        <f t="shared" si="110"/>
        <v>5</v>
      </c>
      <c r="AB151" s="13">
        <f t="shared" si="110"/>
        <v>4</v>
      </c>
      <c r="AC151" s="46">
        <f t="shared" si="111"/>
        <v>9</v>
      </c>
    </row>
    <row r="152" spans="1:29" ht="12.6" customHeight="1" x14ac:dyDescent="0.2">
      <c r="A152" s="528" t="s">
        <v>144</v>
      </c>
      <c r="B152" s="3" t="s">
        <v>85</v>
      </c>
      <c r="C152" s="12">
        <v>2</v>
      </c>
      <c r="D152" s="13">
        <v>0</v>
      </c>
      <c r="E152" s="14">
        <v>2</v>
      </c>
      <c r="F152" s="12">
        <v>0</v>
      </c>
      <c r="G152" s="13">
        <v>0</v>
      </c>
      <c r="H152" s="14">
        <v>0</v>
      </c>
      <c r="I152" s="12">
        <v>0</v>
      </c>
      <c r="J152" s="13">
        <v>0</v>
      </c>
      <c r="K152" s="14">
        <v>0</v>
      </c>
      <c r="L152" s="12">
        <v>0</v>
      </c>
      <c r="M152" s="13">
        <v>0</v>
      </c>
      <c r="N152" s="14">
        <v>0</v>
      </c>
      <c r="O152" s="12">
        <v>0</v>
      </c>
      <c r="P152" s="13">
        <v>0</v>
      </c>
      <c r="Q152" s="46">
        <v>0</v>
      </c>
      <c r="R152" s="12">
        <v>0</v>
      </c>
      <c r="S152" s="13">
        <v>0</v>
      </c>
      <c r="T152" s="46">
        <v>0</v>
      </c>
      <c r="U152" s="12">
        <v>0</v>
      </c>
      <c r="V152" s="13">
        <v>0</v>
      </c>
      <c r="W152" s="14">
        <v>0</v>
      </c>
      <c r="X152" s="12">
        <v>0</v>
      </c>
      <c r="Y152" s="13">
        <v>0</v>
      </c>
      <c r="Z152" s="14">
        <v>0</v>
      </c>
      <c r="AA152" s="12">
        <f t="shared" si="110"/>
        <v>2</v>
      </c>
      <c r="AB152" s="13">
        <f t="shared" si="110"/>
        <v>0</v>
      </c>
      <c r="AC152" s="46">
        <f t="shared" si="111"/>
        <v>2</v>
      </c>
    </row>
    <row r="153" spans="1:29" ht="12.6" customHeight="1" x14ac:dyDescent="0.2">
      <c r="A153" s="528" t="s">
        <v>71</v>
      </c>
      <c r="B153" s="3" t="s">
        <v>85</v>
      </c>
      <c r="C153" s="12">
        <v>12</v>
      </c>
      <c r="D153" s="13">
        <v>8</v>
      </c>
      <c r="E153" s="14">
        <v>20</v>
      </c>
      <c r="F153" s="12">
        <v>0</v>
      </c>
      <c r="G153" s="13">
        <v>0</v>
      </c>
      <c r="H153" s="14">
        <v>0</v>
      </c>
      <c r="I153" s="12">
        <v>0</v>
      </c>
      <c r="J153" s="13">
        <v>0</v>
      </c>
      <c r="K153" s="14">
        <v>0</v>
      </c>
      <c r="L153" s="12">
        <v>1</v>
      </c>
      <c r="M153" s="13">
        <v>1</v>
      </c>
      <c r="N153" s="14">
        <v>2</v>
      </c>
      <c r="O153" s="12">
        <v>0</v>
      </c>
      <c r="P153" s="13">
        <v>0</v>
      </c>
      <c r="Q153" s="46">
        <v>0</v>
      </c>
      <c r="R153" s="12">
        <v>0</v>
      </c>
      <c r="S153" s="13">
        <v>0</v>
      </c>
      <c r="T153" s="46">
        <v>0</v>
      </c>
      <c r="U153" s="12">
        <v>0</v>
      </c>
      <c r="V153" s="13">
        <v>0</v>
      </c>
      <c r="W153" s="14">
        <v>0</v>
      </c>
      <c r="X153" s="12">
        <v>1</v>
      </c>
      <c r="Y153" s="13">
        <v>1</v>
      </c>
      <c r="Z153" s="14">
        <v>2</v>
      </c>
      <c r="AA153" s="12">
        <f t="shared" si="110"/>
        <v>14</v>
      </c>
      <c r="AB153" s="13">
        <f t="shared" si="110"/>
        <v>10</v>
      </c>
      <c r="AC153" s="46">
        <f t="shared" si="111"/>
        <v>24</v>
      </c>
    </row>
    <row r="154" spans="1:29" ht="12.6" hidden="1" customHeight="1" x14ac:dyDescent="0.2">
      <c r="A154" s="528" t="s">
        <v>72</v>
      </c>
      <c r="B154" s="3" t="s">
        <v>85</v>
      </c>
      <c r="C154" s="12"/>
      <c r="D154" s="13"/>
      <c r="E154" s="14"/>
      <c r="F154" s="12"/>
      <c r="G154" s="13"/>
      <c r="H154" s="14"/>
      <c r="I154" s="12"/>
      <c r="J154" s="13"/>
      <c r="K154" s="14"/>
      <c r="L154" s="12"/>
      <c r="M154" s="13"/>
      <c r="N154" s="14"/>
      <c r="O154" s="12"/>
      <c r="P154" s="13"/>
      <c r="Q154" s="46"/>
      <c r="R154" s="12"/>
      <c r="S154" s="13"/>
      <c r="T154" s="46"/>
      <c r="U154" s="12"/>
      <c r="V154" s="13"/>
      <c r="W154" s="14"/>
      <c r="X154" s="12"/>
      <c r="Y154" s="13"/>
      <c r="Z154" s="14"/>
      <c r="AA154" s="12">
        <f t="shared" si="110"/>
        <v>0</v>
      </c>
      <c r="AB154" s="13">
        <f t="shared" si="110"/>
        <v>0</v>
      </c>
      <c r="AC154" s="46">
        <f t="shared" si="111"/>
        <v>0</v>
      </c>
    </row>
    <row r="155" spans="1:29" s="4" customFormat="1" ht="12.6" customHeight="1" x14ac:dyDescent="0.2">
      <c r="A155" s="66" t="s">
        <v>110</v>
      </c>
      <c r="B155" s="9"/>
      <c r="C155" s="15">
        <f t="shared" ref="C155:AC155" si="112">SUM(C149:C154)</f>
        <v>101</v>
      </c>
      <c r="D155" s="16">
        <f t="shared" si="112"/>
        <v>53</v>
      </c>
      <c r="E155" s="17">
        <f t="shared" si="112"/>
        <v>154</v>
      </c>
      <c r="F155" s="15">
        <f t="shared" si="112"/>
        <v>1</v>
      </c>
      <c r="G155" s="16">
        <f t="shared" si="112"/>
        <v>0</v>
      </c>
      <c r="H155" s="17">
        <f t="shared" si="112"/>
        <v>1</v>
      </c>
      <c r="I155" s="15">
        <f t="shared" si="112"/>
        <v>1</v>
      </c>
      <c r="J155" s="16">
        <f t="shared" si="112"/>
        <v>1</v>
      </c>
      <c r="K155" s="17">
        <f t="shared" si="112"/>
        <v>2</v>
      </c>
      <c r="L155" s="15">
        <f t="shared" si="112"/>
        <v>5</v>
      </c>
      <c r="M155" s="16">
        <f t="shared" si="112"/>
        <v>2</v>
      </c>
      <c r="N155" s="17">
        <f t="shared" si="112"/>
        <v>7</v>
      </c>
      <c r="O155" s="15">
        <f t="shared" si="112"/>
        <v>2</v>
      </c>
      <c r="P155" s="16">
        <f t="shared" si="112"/>
        <v>2</v>
      </c>
      <c r="Q155" s="47">
        <f t="shared" si="112"/>
        <v>4</v>
      </c>
      <c r="R155" s="15">
        <f t="shared" si="112"/>
        <v>0</v>
      </c>
      <c r="S155" s="16">
        <f t="shared" si="112"/>
        <v>0</v>
      </c>
      <c r="T155" s="47">
        <f t="shared" si="112"/>
        <v>0</v>
      </c>
      <c r="U155" s="15">
        <f t="shared" si="112"/>
        <v>1</v>
      </c>
      <c r="V155" s="16">
        <f t="shared" si="112"/>
        <v>3</v>
      </c>
      <c r="W155" s="17">
        <f t="shared" si="112"/>
        <v>4</v>
      </c>
      <c r="X155" s="15">
        <f t="shared" si="112"/>
        <v>5</v>
      </c>
      <c r="Y155" s="16">
        <f t="shared" si="112"/>
        <v>3</v>
      </c>
      <c r="Z155" s="17">
        <f t="shared" si="112"/>
        <v>8</v>
      </c>
      <c r="AA155" s="15">
        <f t="shared" si="112"/>
        <v>116</v>
      </c>
      <c r="AB155" s="16">
        <f t="shared" si="112"/>
        <v>64</v>
      </c>
      <c r="AC155" s="47">
        <f t="shared" si="112"/>
        <v>180</v>
      </c>
    </row>
    <row r="156" spans="1:29" ht="12.6" customHeight="1" x14ac:dyDescent="0.2">
      <c r="A156" s="575" t="s">
        <v>73</v>
      </c>
      <c r="B156" s="11" t="s">
        <v>2</v>
      </c>
      <c r="C156" s="102">
        <v>14</v>
      </c>
      <c r="D156" s="103">
        <v>8</v>
      </c>
      <c r="E156" s="104">
        <v>22</v>
      </c>
      <c r="F156" s="102">
        <v>1</v>
      </c>
      <c r="G156" s="103">
        <v>1</v>
      </c>
      <c r="H156" s="104">
        <v>2</v>
      </c>
      <c r="I156" s="102">
        <v>0</v>
      </c>
      <c r="J156" s="103">
        <v>0</v>
      </c>
      <c r="K156" s="104">
        <v>0</v>
      </c>
      <c r="L156" s="102">
        <v>1</v>
      </c>
      <c r="M156" s="103">
        <v>1</v>
      </c>
      <c r="N156" s="104">
        <v>2</v>
      </c>
      <c r="O156" s="102">
        <v>0</v>
      </c>
      <c r="P156" s="103">
        <v>0</v>
      </c>
      <c r="Q156" s="105">
        <v>0</v>
      </c>
      <c r="R156" s="102">
        <v>0</v>
      </c>
      <c r="S156" s="103">
        <v>0</v>
      </c>
      <c r="T156" s="105">
        <v>0</v>
      </c>
      <c r="U156" s="102">
        <v>5</v>
      </c>
      <c r="V156" s="103">
        <v>2</v>
      </c>
      <c r="W156" s="104">
        <v>7</v>
      </c>
      <c r="X156" s="102">
        <v>0</v>
      </c>
      <c r="Y156" s="103">
        <v>0</v>
      </c>
      <c r="Z156" s="104">
        <v>0</v>
      </c>
      <c r="AA156" s="102">
        <f t="shared" ref="AA156:AB162" si="113">SUM(C156,F156,I156,L156,O156,R156,U156,X156)</f>
        <v>21</v>
      </c>
      <c r="AB156" s="103">
        <f t="shared" si="113"/>
        <v>12</v>
      </c>
      <c r="AC156" s="105">
        <f t="shared" ref="AC156:AC162" si="114">SUM(AA156:AB156)</f>
        <v>33</v>
      </c>
    </row>
    <row r="157" spans="1:29" ht="12.6" hidden="1" customHeight="1" x14ac:dyDescent="0.2">
      <c r="A157" s="562"/>
      <c r="B157" s="3" t="s">
        <v>138</v>
      </c>
      <c r="C157" s="12"/>
      <c r="D157" s="13"/>
      <c r="E157" s="14"/>
      <c r="F157" s="12"/>
      <c r="G157" s="13"/>
      <c r="H157" s="14"/>
      <c r="I157" s="12"/>
      <c r="J157" s="13"/>
      <c r="K157" s="14"/>
      <c r="L157" s="12"/>
      <c r="M157" s="13"/>
      <c r="N157" s="14"/>
      <c r="O157" s="12"/>
      <c r="P157" s="13"/>
      <c r="Q157" s="46"/>
      <c r="R157" s="12"/>
      <c r="S157" s="13"/>
      <c r="T157" s="46"/>
      <c r="U157" s="12"/>
      <c r="V157" s="13"/>
      <c r="W157" s="14"/>
      <c r="X157" s="12"/>
      <c r="Y157" s="13"/>
      <c r="Z157" s="14"/>
      <c r="AA157" s="12">
        <f t="shared" si="113"/>
        <v>0</v>
      </c>
      <c r="AB157" s="13">
        <f t="shared" si="113"/>
        <v>0</v>
      </c>
      <c r="AC157" s="46">
        <f t="shared" si="114"/>
        <v>0</v>
      </c>
    </row>
    <row r="158" spans="1:29" ht="12.6" hidden="1" customHeight="1" x14ac:dyDescent="0.2">
      <c r="A158" s="528" t="s">
        <v>136</v>
      </c>
      <c r="B158" s="3" t="s">
        <v>85</v>
      </c>
      <c r="C158" s="12"/>
      <c r="D158" s="13"/>
      <c r="E158" s="14"/>
      <c r="F158" s="12"/>
      <c r="G158" s="13"/>
      <c r="H158" s="14"/>
      <c r="I158" s="12"/>
      <c r="J158" s="13"/>
      <c r="K158" s="14"/>
      <c r="L158" s="12"/>
      <c r="M158" s="13"/>
      <c r="N158" s="14"/>
      <c r="O158" s="12"/>
      <c r="P158" s="13"/>
      <c r="Q158" s="46"/>
      <c r="R158" s="12"/>
      <c r="S158" s="13"/>
      <c r="T158" s="46"/>
      <c r="U158" s="12"/>
      <c r="V158" s="13"/>
      <c r="W158" s="14"/>
      <c r="X158" s="12"/>
      <c r="Y158" s="13"/>
      <c r="Z158" s="14"/>
      <c r="AA158" s="12">
        <f t="shared" si="113"/>
        <v>0</v>
      </c>
      <c r="AB158" s="13">
        <f t="shared" si="113"/>
        <v>0</v>
      </c>
      <c r="AC158" s="46">
        <f t="shared" si="114"/>
        <v>0</v>
      </c>
    </row>
    <row r="159" spans="1:29" ht="12.6" hidden="1" customHeight="1" x14ac:dyDescent="0.2">
      <c r="A159" s="528" t="s">
        <v>343</v>
      </c>
      <c r="B159" s="3" t="s">
        <v>85</v>
      </c>
      <c r="C159" s="12"/>
      <c r="D159" s="13"/>
      <c r="E159" s="14"/>
      <c r="F159" s="12"/>
      <c r="G159" s="13"/>
      <c r="H159" s="14"/>
      <c r="I159" s="12"/>
      <c r="J159" s="13"/>
      <c r="K159" s="14"/>
      <c r="L159" s="12"/>
      <c r="M159" s="13"/>
      <c r="N159" s="14"/>
      <c r="O159" s="12"/>
      <c r="P159" s="13"/>
      <c r="Q159" s="46"/>
      <c r="R159" s="12"/>
      <c r="S159" s="13"/>
      <c r="T159" s="46"/>
      <c r="U159" s="12"/>
      <c r="V159" s="13"/>
      <c r="W159" s="14"/>
      <c r="X159" s="12"/>
      <c r="Y159" s="13"/>
      <c r="Z159" s="14"/>
      <c r="AA159" s="12">
        <f t="shared" si="113"/>
        <v>0</v>
      </c>
      <c r="AB159" s="13">
        <f t="shared" si="113"/>
        <v>0</v>
      </c>
      <c r="AC159" s="46">
        <f t="shared" si="114"/>
        <v>0</v>
      </c>
    </row>
    <row r="160" spans="1:29" ht="12.6" customHeight="1" x14ac:dyDescent="0.2">
      <c r="A160" s="528" t="s">
        <v>137</v>
      </c>
      <c r="B160" s="3" t="s">
        <v>2</v>
      </c>
      <c r="C160" s="12">
        <v>16</v>
      </c>
      <c r="D160" s="13">
        <v>2</v>
      </c>
      <c r="E160" s="14">
        <v>18</v>
      </c>
      <c r="F160" s="12">
        <v>2</v>
      </c>
      <c r="G160" s="13">
        <v>1</v>
      </c>
      <c r="H160" s="14">
        <v>3</v>
      </c>
      <c r="I160" s="12">
        <v>1</v>
      </c>
      <c r="J160" s="13">
        <v>0</v>
      </c>
      <c r="K160" s="14">
        <v>1</v>
      </c>
      <c r="L160" s="12">
        <v>3</v>
      </c>
      <c r="M160" s="13">
        <v>1</v>
      </c>
      <c r="N160" s="14">
        <v>4</v>
      </c>
      <c r="O160" s="12">
        <v>0</v>
      </c>
      <c r="P160" s="13">
        <v>0</v>
      </c>
      <c r="Q160" s="46">
        <v>0</v>
      </c>
      <c r="R160" s="12">
        <v>0</v>
      </c>
      <c r="S160" s="13">
        <v>0</v>
      </c>
      <c r="T160" s="46">
        <v>0</v>
      </c>
      <c r="U160" s="12">
        <v>3</v>
      </c>
      <c r="V160" s="13">
        <v>0</v>
      </c>
      <c r="W160" s="14">
        <v>3</v>
      </c>
      <c r="X160" s="12">
        <v>0</v>
      </c>
      <c r="Y160" s="13">
        <v>0</v>
      </c>
      <c r="Z160" s="14">
        <v>0</v>
      </c>
      <c r="AA160" s="12">
        <f t="shared" si="113"/>
        <v>25</v>
      </c>
      <c r="AB160" s="13">
        <f t="shared" si="113"/>
        <v>4</v>
      </c>
      <c r="AC160" s="46">
        <f t="shared" si="114"/>
        <v>29</v>
      </c>
    </row>
    <row r="161" spans="1:29" ht="12.6" customHeight="1" x14ac:dyDescent="0.2">
      <c r="A161" s="528" t="s">
        <v>27</v>
      </c>
      <c r="B161" s="3" t="s">
        <v>90</v>
      </c>
      <c r="C161" s="12">
        <v>1</v>
      </c>
      <c r="D161" s="13">
        <v>0</v>
      </c>
      <c r="E161" s="14">
        <v>1</v>
      </c>
      <c r="F161" s="12">
        <v>0</v>
      </c>
      <c r="G161" s="13">
        <v>0</v>
      </c>
      <c r="H161" s="14">
        <v>0</v>
      </c>
      <c r="I161" s="12">
        <v>0</v>
      </c>
      <c r="J161" s="13">
        <v>0</v>
      </c>
      <c r="K161" s="14">
        <v>0</v>
      </c>
      <c r="L161" s="12">
        <v>0</v>
      </c>
      <c r="M161" s="13">
        <v>0</v>
      </c>
      <c r="N161" s="14">
        <v>0</v>
      </c>
      <c r="O161" s="12">
        <v>0</v>
      </c>
      <c r="P161" s="13">
        <v>0</v>
      </c>
      <c r="Q161" s="46">
        <v>0</v>
      </c>
      <c r="R161" s="12">
        <v>0</v>
      </c>
      <c r="S161" s="13">
        <v>0</v>
      </c>
      <c r="T161" s="46">
        <v>0</v>
      </c>
      <c r="U161" s="12">
        <v>0</v>
      </c>
      <c r="V161" s="13">
        <v>0</v>
      </c>
      <c r="W161" s="14">
        <v>0</v>
      </c>
      <c r="X161" s="12">
        <v>0</v>
      </c>
      <c r="Y161" s="13">
        <v>0</v>
      </c>
      <c r="Z161" s="14">
        <v>0</v>
      </c>
      <c r="AA161" s="12">
        <f t="shared" si="113"/>
        <v>1</v>
      </c>
      <c r="AB161" s="13">
        <f t="shared" si="113"/>
        <v>0</v>
      </c>
      <c r="AC161" s="46">
        <f t="shared" si="114"/>
        <v>1</v>
      </c>
    </row>
    <row r="162" spans="1:29" ht="12.6" hidden="1" customHeight="1" x14ac:dyDescent="0.2">
      <c r="A162" s="528" t="s">
        <v>3</v>
      </c>
      <c r="B162" s="3" t="s">
        <v>90</v>
      </c>
      <c r="C162" s="12"/>
      <c r="D162" s="13"/>
      <c r="E162" s="14"/>
      <c r="F162" s="12"/>
      <c r="G162" s="13"/>
      <c r="H162" s="14"/>
      <c r="I162" s="12"/>
      <c r="J162" s="13"/>
      <c r="K162" s="14"/>
      <c r="L162" s="12"/>
      <c r="M162" s="13"/>
      <c r="N162" s="14"/>
      <c r="O162" s="12"/>
      <c r="P162" s="13"/>
      <c r="Q162" s="46"/>
      <c r="R162" s="12"/>
      <c r="S162" s="13"/>
      <c r="T162" s="46"/>
      <c r="U162" s="12"/>
      <c r="V162" s="13"/>
      <c r="W162" s="14"/>
      <c r="X162" s="12"/>
      <c r="Y162" s="13"/>
      <c r="Z162" s="14"/>
      <c r="AA162" s="12">
        <f t="shared" si="113"/>
        <v>0</v>
      </c>
      <c r="AB162" s="13">
        <f t="shared" si="113"/>
        <v>0</v>
      </c>
      <c r="AC162" s="46">
        <f t="shared" si="114"/>
        <v>0</v>
      </c>
    </row>
    <row r="163" spans="1:29" s="10" customFormat="1" ht="12.6" customHeight="1" x14ac:dyDescent="0.25">
      <c r="A163" s="56" t="s">
        <v>111</v>
      </c>
      <c r="B163" s="34"/>
      <c r="C163" s="98">
        <f t="shared" ref="C163:Z163" si="115">SUM(C148,C155,C156,C157,C158,C160,C161,C162)</f>
        <v>136</v>
      </c>
      <c r="D163" s="101">
        <f t="shared" si="115"/>
        <v>68</v>
      </c>
      <c r="E163" s="37">
        <f t="shared" si="115"/>
        <v>204</v>
      </c>
      <c r="F163" s="35">
        <f t="shared" si="115"/>
        <v>6</v>
      </c>
      <c r="G163" s="36">
        <f t="shared" si="115"/>
        <v>3</v>
      </c>
      <c r="H163" s="37">
        <f t="shared" si="115"/>
        <v>9</v>
      </c>
      <c r="I163" s="35">
        <f t="shared" si="115"/>
        <v>2</v>
      </c>
      <c r="J163" s="36">
        <f t="shared" si="115"/>
        <v>1</v>
      </c>
      <c r="K163" s="37">
        <f t="shared" si="115"/>
        <v>3</v>
      </c>
      <c r="L163" s="35">
        <f t="shared" si="115"/>
        <v>9</v>
      </c>
      <c r="M163" s="101">
        <f t="shared" si="115"/>
        <v>4</v>
      </c>
      <c r="N163" s="37">
        <f t="shared" si="115"/>
        <v>13</v>
      </c>
      <c r="O163" s="35">
        <f t="shared" si="115"/>
        <v>3</v>
      </c>
      <c r="P163" s="36">
        <f t="shared" si="115"/>
        <v>2</v>
      </c>
      <c r="Q163" s="57">
        <f t="shared" si="115"/>
        <v>5</v>
      </c>
      <c r="R163" s="35">
        <f t="shared" si="115"/>
        <v>0</v>
      </c>
      <c r="S163" s="36">
        <f t="shared" si="115"/>
        <v>0</v>
      </c>
      <c r="T163" s="57">
        <f t="shared" si="115"/>
        <v>0</v>
      </c>
      <c r="U163" s="35">
        <f t="shared" si="115"/>
        <v>9</v>
      </c>
      <c r="V163" s="36">
        <f t="shared" si="115"/>
        <v>5</v>
      </c>
      <c r="W163" s="37">
        <f t="shared" si="115"/>
        <v>14</v>
      </c>
      <c r="X163" s="35">
        <f t="shared" si="115"/>
        <v>6</v>
      </c>
      <c r="Y163" s="36">
        <f t="shared" si="115"/>
        <v>4</v>
      </c>
      <c r="Z163" s="37">
        <f t="shared" si="115"/>
        <v>10</v>
      </c>
      <c r="AA163" s="98">
        <f>SUM(AA155:AA161)+AA148</f>
        <v>171</v>
      </c>
      <c r="AB163" s="101">
        <f>SUM(AB155:AB161)+AB148</f>
        <v>87</v>
      </c>
      <c r="AC163" s="478">
        <f>SUM(AA163:AB163)</f>
        <v>258</v>
      </c>
    </row>
    <row r="164" spans="1:29" ht="12.6" customHeight="1" x14ac:dyDescent="0.2">
      <c r="A164" s="528" t="s">
        <v>74</v>
      </c>
      <c r="B164" s="3" t="s">
        <v>2</v>
      </c>
      <c r="C164" s="12">
        <v>35</v>
      </c>
      <c r="D164" s="13">
        <v>17</v>
      </c>
      <c r="E164" s="14">
        <v>52</v>
      </c>
      <c r="F164" s="12">
        <v>0</v>
      </c>
      <c r="G164" s="13">
        <v>0</v>
      </c>
      <c r="H164" s="14">
        <v>0</v>
      </c>
      <c r="I164" s="12">
        <v>0</v>
      </c>
      <c r="J164" s="13">
        <v>1</v>
      </c>
      <c r="K164" s="14">
        <v>1</v>
      </c>
      <c r="L164" s="12">
        <v>2</v>
      </c>
      <c r="M164" s="13">
        <v>0</v>
      </c>
      <c r="N164" s="14">
        <v>2</v>
      </c>
      <c r="O164" s="12">
        <v>1</v>
      </c>
      <c r="P164" s="13">
        <v>1</v>
      </c>
      <c r="Q164" s="46">
        <v>2</v>
      </c>
      <c r="R164" s="12">
        <v>0</v>
      </c>
      <c r="S164" s="13">
        <v>0</v>
      </c>
      <c r="T164" s="46">
        <v>0</v>
      </c>
      <c r="U164" s="12">
        <v>0</v>
      </c>
      <c r="V164" s="13">
        <v>1</v>
      </c>
      <c r="W164" s="14">
        <v>1</v>
      </c>
      <c r="X164" s="12">
        <v>1</v>
      </c>
      <c r="Y164" s="13">
        <v>4</v>
      </c>
      <c r="Z164" s="14">
        <v>5</v>
      </c>
      <c r="AA164" s="12">
        <f t="shared" ref="AA164:AB179" si="116">SUM(C164,F164,I164,L164,O164,R164,U164,X164)</f>
        <v>39</v>
      </c>
      <c r="AB164" s="13">
        <f t="shared" si="116"/>
        <v>24</v>
      </c>
      <c r="AC164" s="46">
        <f t="shared" ref="AC164:AC179" si="117">SUM(AA164:AB164)</f>
        <v>63</v>
      </c>
    </row>
    <row r="165" spans="1:29" ht="12.6" customHeight="1" x14ac:dyDescent="0.2">
      <c r="A165" s="73" t="s">
        <v>75</v>
      </c>
      <c r="B165" s="74" t="s">
        <v>87</v>
      </c>
      <c r="C165" s="75">
        <v>0</v>
      </c>
      <c r="D165" s="76">
        <v>0</v>
      </c>
      <c r="E165" s="77">
        <v>0</v>
      </c>
      <c r="F165" s="75">
        <v>0</v>
      </c>
      <c r="G165" s="76">
        <v>0</v>
      </c>
      <c r="H165" s="77">
        <v>0</v>
      </c>
      <c r="I165" s="75">
        <v>0</v>
      </c>
      <c r="J165" s="76">
        <v>0</v>
      </c>
      <c r="K165" s="77">
        <v>0</v>
      </c>
      <c r="L165" s="75">
        <v>0</v>
      </c>
      <c r="M165" s="76">
        <v>0</v>
      </c>
      <c r="N165" s="77">
        <v>0</v>
      </c>
      <c r="O165" s="75">
        <v>0</v>
      </c>
      <c r="P165" s="76">
        <v>0</v>
      </c>
      <c r="Q165" s="78">
        <v>0</v>
      </c>
      <c r="R165" s="75">
        <v>0</v>
      </c>
      <c r="S165" s="76">
        <v>0</v>
      </c>
      <c r="T165" s="78">
        <v>0</v>
      </c>
      <c r="U165" s="75">
        <v>0</v>
      </c>
      <c r="V165" s="76">
        <v>0</v>
      </c>
      <c r="W165" s="77">
        <v>0</v>
      </c>
      <c r="X165" s="75">
        <v>0</v>
      </c>
      <c r="Y165" s="76">
        <v>1</v>
      </c>
      <c r="Z165" s="77">
        <v>1</v>
      </c>
      <c r="AA165" s="75">
        <f t="shared" si="116"/>
        <v>0</v>
      </c>
      <c r="AB165" s="76">
        <f t="shared" si="116"/>
        <v>1</v>
      </c>
      <c r="AC165" s="78">
        <f t="shared" si="117"/>
        <v>1</v>
      </c>
    </row>
    <row r="166" spans="1:29" ht="12.6" hidden="1" customHeight="1" x14ac:dyDescent="0.2">
      <c r="A166" s="73" t="s">
        <v>76</v>
      </c>
      <c r="B166" s="74" t="s">
        <v>2</v>
      </c>
      <c r="C166" s="75"/>
      <c r="D166" s="76"/>
      <c r="E166" s="77"/>
      <c r="F166" s="75"/>
      <c r="G166" s="76"/>
      <c r="H166" s="77"/>
      <c r="I166" s="75"/>
      <c r="J166" s="76"/>
      <c r="K166" s="77"/>
      <c r="L166" s="75"/>
      <c r="M166" s="76"/>
      <c r="N166" s="77"/>
      <c r="O166" s="75"/>
      <c r="P166" s="76"/>
      <c r="Q166" s="78"/>
      <c r="R166" s="75"/>
      <c r="S166" s="76"/>
      <c r="T166" s="78"/>
      <c r="U166" s="75"/>
      <c r="V166" s="76"/>
      <c r="W166" s="77"/>
      <c r="X166" s="75"/>
      <c r="Y166" s="76"/>
      <c r="Z166" s="77"/>
      <c r="AA166" s="75">
        <f t="shared" si="116"/>
        <v>0</v>
      </c>
      <c r="AB166" s="76">
        <f t="shared" si="116"/>
        <v>0</v>
      </c>
      <c r="AC166" s="78">
        <f t="shared" si="117"/>
        <v>0</v>
      </c>
    </row>
    <row r="167" spans="1:29" ht="12.6" hidden="1" customHeight="1" x14ac:dyDescent="0.2">
      <c r="A167" s="73" t="s">
        <v>77</v>
      </c>
      <c r="B167" s="74" t="s">
        <v>87</v>
      </c>
      <c r="C167" s="75"/>
      <c r="D167" s="76"/>
      <c r="E167" s="77"/>
      <c r="F167" s="75"/>
      <c r="G167" s="76"/>
      <c r="H167" s="77"/>
      <c r="I167" s="75"/>
      <c r="J167" s="76"/>
      <c r="K167" s="77"/>
      <c r="L167" s="75"/>
      <c r="M167" s="76"/>
      <c r="N167" s="77"/>
      <c r="O167" s="75"/>
      <c r="P167" s="76"/>
      <c r="Q167" s="78"/>
      <c r="R167" s="75"/>
      <c r="S167" s="76"/>
      <c r="T167" s="78"/>
      <c r="U167" s="75"/>
      <c r="V167" s="76"/>
      <c r="W167" s="77"/>
      <c r="X167" s="75"/>
      <c r="Y167" s="76"/>
      <c r="Z167" s="77"/>
      <c r="AA167" s="75">
        <f t="shared" si="116"/>
        <v>0</v>
      </c>
      <c r="AB167" s="76">
        <f t="shared" si="116"/>
        <v>0</v>
      </c>
      <c r="AC167" s="78">
        <f t="shared" si="117"/>
        <v>0</v>
      </c>
    </row>
    <row r="168" spans="1:29" ht="12.6" hidden="1" customHeight="1" x14ac:dyDescent="0.2">
      <c r="A168" s="73" t="s">
        <v>78</v>
      </c>
      <c r="B168" s="74" t="s">
        <v>2</v>
      </c>
      <c r="C168" s="75"/>
      <c r="D168" s="76"/>
      <c r="E168" s="77"/>
      <c r="F168" s="75"/>
      <c r="G168" s="76"/>
      <c r="H168" s="77"/>
      <c r="I168" s="75"/>
      <c r="J168" s="76"/>
      <c r="K168" s="77"/>
      <c r="L168" s="75"/>
      <c r="M168" s="76"/>
      <c r="N168" s="77"/>
      <c r="O168" s="75"/>
      <c r="P168" s="76"/>
      <c r="Q168" s="78"/>
      <c r="R168" s="75"/>
      <c r="S168" s="76"/>
      <c r="T168" s="78"/>
      <c r="U168" s="75"/>
      <c r="V168" s="76"/>
      <c r="W168" s="77"/>
      <c r="X168" s="75"/>
      <c r="Y168" s="76"/>
      <c r="Z168" s="77"/>
      <c r="AA168" s="75">
        <f t="shared" si="116"/>
        <v>0</v>
      </c>
      <c r="AB168" s="76">
        <f t="shared" si="116"/>
        <v>0</v>
      </c>
      <c r="AC168" s="78">
        <f t="shared" si="117"/>
        <v>0</v>
      </c>
    </row>
    <row r="169" spans="1:29" ht="12.6" customHeight="1" x14ac:dyDescent="0.2">
      <c r="A169" s="73" t="s">
        <v>79</v>
      </c>
      <c r="B169" s="74" t="s">
        <v>2</v>
      </c>
      <c r="C169" s="75">
        <v>11</v>
      </c>
      <c r="D169" s="76">
        <v>2</v>
      </c>
      <c r="E169" s="77">
        <v>13</v>
      </c>
      <c r="F169" s="75">
        <v>2</v>
      </c>
      <c r="G169" s="76">
        <v>0</v>
      </c>
      <c r="H169" s="77">
        <v>2</v>
      </c>
      <c r="I169" s="75">
        <v>0</v>
      </c>
      <c r="J169" s="76">
        <v>0</v>
      </c>
      <c r="K169" s="77">
        <v>0</v>
      </c>
      <c r="L169" s="75">
        <v>1</v>
      </c>
      <c r="M169" s="76">
        <v>0</v>
      </c>
      <c r="N169" s="77">
        <v>1</v>
      </c>
      <c r="O169" s="75">
        <v>0</v>
      </c>
      <c r="P169" s="76">
        <v>0</v>
      </c>
      <c r="Q169" s="78">
        <v>0</v>
      </c>
      <c r="R169" s="75">
        <v>0</v>
      </c>
      <c r="S169" s="76">
        <v>0</v>
      </c>
      <c r="T169" s="78">
        <v>0</v>
      </c>
      <c r="U169" s="75">
        <v>0</v>
      </c>
      <c r="V169" s="76">
        <v>0</v>
      </c>
      <c r="W169" s="77">
        <v>0</v>
      </c>
      <c r="X169" s="75">
        <v>1</v>
      </c>
      <c r="Y169" s="76">
        <v>0</v>
      </c>
      <c r="Z169" s="77">
        <v>1</v>
      </c>
      <c r="AA169" s="75">
        <f t="shared" si="116"/>
        <v>15</v>
      </c>
      <c r="AB169" s="76">
        <f t="shared" si="116"/>
        <v>2</v>
      </c>
      <c r="AC169" s="78">
        <f t="shared" si="117"/>
        <v>17</v>
      </c>
    </row>
    <row r="170" spans="1:29" ht="12.6" hidden="1" customHeight="1" x14ac:dyDescent="0.2">
      <c r="A170" s="73" t="s">
        <v>80</v>
      </c>
      <c r="B170" s="74" t="s">
        <v>87</v>
      </c>
      <c r="C170" s="75"/>
      <c r="D170" s="76"/>
      <c r="E170" s="77"/>
      <c r="F170" s="75"/>
      <c r="G170" s="76"/>
      <c r="H170" s="77"/>
      <c r="I170" s="75"/>
      <c r="J170" s="76"/>
      <c r="K170" s="77"/>
      <c r="L170" s="75"/>
      <c r="M170" s="76"/>
      <c r="N170" s="77"/>
      <c r="O170" s="75"/>
      <c r="P170" s="76"/>
      <c r="Q170" s="78"/>
      <c r="R170" s="75"/>
      <c r="S170" s="76"/>
      <c r="T170" s="78"/>
      <c r="U170" s="75"/>
      <c r="V170" s="76"/>
      <c r="W170" s="77"/>
      <c r="X170" s="75"/>
      <c r="Y170" s="76"/>
      <c r="Z170" s="77"/>
      <c r="AA170" s="75">
        <f t="shared" si="116"/>
        <v>0</v>
      </c>
      <c r="AB170" s="76">
        <f t="shared" si="116"/>
        <v>0</v>
      </c>
      <c r="AC170" s="78">
        <f t="shared" si="117"/>
        <v>0</v>
      </c>
    </row>
    <row r="171" spans="1:29" ht="12.6" customHeight="1" x14ac:dyDescent="0.2">
      <c r="A171" s="73" t="s">
        <v>81</v>
      </c>
      <c r="B171" s="74" t="s">
        <v>2</v>
      </c>
      <c r="C171" s="75">
        <v>67</v>
      </c>
      <c r="D171" s="76">
        <v>10</v>
      </c>
      <c r="E171" s="77">
        <v>77</v>
      </c>
      <c r="F171" s="75">
        <v>5</v>
      </c>
      <c r="G171" s="76">
        <v>0</v>
      </c>
      <c r="H171" s="77">
        <v>5</v>
      </c>
      <c r="I171" s="75">
        <v>0</v>
      </c>
      <c r="J171" s="76">
        <v>0</v>
      </c>
      <c r="K171" s="77">
        <v>0</v>
      </c>
      <c r="L171" s="75">
        <v>1</v>
      </c>
      <c r="M171" s="76">
        <v>0</v>
      </c>
      <c r="N171" s="77">
        <v>1</v>
      </c>
      <c r="O171" s="75">
        <v>0</v>
      </c>
      <c r="P171" s="76">
        <v>0</v>
      </c>
      <c r="Q171" s="78">
        <v>0</v>
      </c>
      <c r="R171" s="75">
        <v>1</v>
      </c>
      <c r="S171" s="76">
        <v>0</v>
      </c>
      <c r="T171" s="78">
        <v>1</v>
      </c>
      <c r="U171" s="75">
        <v>0</v>
      </c>
      <c r="V171" s="76">
        <v>0</v>
      </c>
      <c r="W171" s="77">
        <v>0</v>
      </c>
      <c r="X171" s="75">
        <v>6</v>
      </c>
      <c r="Y171" s="76">
        <v>0</v>
      </c>
      <c r="Z171" s="77">
        <v>6</v>
      </c>
      <c r="AA171" s="75">
        <f t="shared" si="116"/>
        <v>80</v>
      </c>
      <c r="AB171" s="76">
        <f t="shared" si="116"/>
        <v>10</v>
      </c>
      <c r="AC171" s="78">
        <f t="shared" si="117"/>
        <v>90</v>
      </c>
    </row>
    <row r="172" spans="1:29" ht="12.6" customHeight="1" x14ac:dyDescent="0.2">
      <c r="A172" s="73" t="s">
        <v>112</v>
      </c>
      <c r="B172" s="74" t="s">
        <v>87</v>
      </c>
      <c r="C172" s="75">
        <v>1</v>
      </c>
      <c r="D172" s="76">
        <v>0</v>
      </c>
      <c r="E172" s="77">
        <v>1</v>
      </c>
      <c r="F172" s="75">
        <v>0</v>
      </c>
      <c r="G172" s="76">
        <v>0</v>
      </c>
      <c r="H172" s="77">
        <v>0</v>
      </c>
      <c r="I172" s="75">
        <v>0</v>
      </c>
      <c r="J172" s="76">
        <v>0</v>
      </c>
      <c r="K172" s="77">
        <v>0</v>
      </c>
      <c r="L172" s="75">
        <v>0</v>
      </c>
      <c r="M172" s="76">
        <v>0</v>
      </c>
      <c r="N172" s="77">
        <v>0</v>
      </c>
      <c r="O172" s="75">
        <v>0</v>
      </c>
      <c r="P172" s="76">
        <v>0</v>
      </c>
      <c r="Q172" s="78">
        <v>0</v>
      </c>
      <c r="R172" s="75">
        <v>0</v>
      </c>
      <c r="S172" s="76">
        <v>0</v>
      </c>
      <c r="T172" s="78">
        <v>0</v>
      </c>
      <c r="U172" s="75">
        <v>1</v>
      </c>
      <c r="V172" s="76">
        <v>0</v>
      </c>
      <c r="W172" s="77">
        <v>1</v>
      </c>
      <c r="X172" s="75">
        <v>0</v>
      </c>
      <c r="Y172" s="76">
        <v>0</v>
      </c>
      <c r="Z172" s="77">
        <v>0</v>
      </c>
      <c r="AA172" s="75">
        <f t="shared" si="116"/>
        <v>2</v>
      </c>
      <c r="AB172" s="76">
        <f t="shared" si="116"/>
        <v>0</v>
      </c>
      <c r="AC172" s="78">
        <f t="shared" si="117"/>
        <v>2</v>
      </c>
    </row>
    <row r="173" spans="1:29" ht="12.6" hidden="1" customHeight="1" x14ac:dyDescent="0.2">
      <c r="A173" s="73" t="s">
        <v>82</v>
      </c>
      <c r="B173" s="74" t="s">
        <v>2</v>
      </c>
      <c r="C173" s="75"/>
      <c r="D173" s="76"/>
      <c r="E173" s="77"/>
      <c r="F173" s="75"/>
      <c r="G173" s="76"/>
      <c r="H173" s="77"/>
      <c r="I173" s="75"/>
      <c r="J173" s="76"/>
      <c r="K173" s="77"/>
      <c r="L173" s="75"/>
      <c r="M173" s="76"/>
      <c r="N173" s="77"/>
      <c r="O173" s="75"/>
      <c r="P173" s="76"/>
      <c r="Q173" s="78"/>
      <c r="R173" s="75"/>
      <c r="S173" s="76"/>
      <c r="T173" s="78"/>
      <c r="U173" s="75"/>
      <c r="V173" s="76"/>
      <c r="W173" s="77"/>
      <c r="X173" s="75"/>
      <c r="Y173" s="76"/>
      <c r="Z173" s="77"/>
      <c r="AA173" s="75">
        <f t="shared" si="116"/>
        <v>0</v>
      </c>
      <c r="AB173" s="76">
        <f t="shared" si="116"/>
        <v>0</v>
      </c>
      <c r="AC173" s="78">
        <f t="shared" si="117"/>
        <v>0</v>
      </c>
    </row>
    <row r="174" spans="1:29" ht="12.6" hidden="1" customHeight="1" x14ac:dyDescent="0.2">
      <c r="A174" s="73" t="s">
        <v>83</v>
      </c>
      <c r="B174" s="74" t="s">
        <v>85</v>
      </c>
      <c r="C174" s="75"/>
      <c r="D174" s="76"/>
      <c r="E174" s="77"/>
      <c r="F174" s="75"/>
      <c r="G174" s="76"/>
      <c r="H174" s="77"/>
      <c r="I174" s="75"/>
      <c r="J174" s="76"/>
      <c r="K174" s="77"/>
      <c r="L174" s="75"/>
      <c r="M174" s="76"/>
      <c r="N174" s="77"/>
      <c r="O174" s="75"/>
      <c r="P174" s="76"/>
      <c r="Q174" s="78"/>
      <c r="R174" s="75"/>
      <c r="S174" s="76"/>
      <c r="T174" s="78"/>
      <c r="U174" s="75"/>
      <c r="V174" s="76"/>
      <c r="W174" s="77"/>
      <c r="X174" s="75"/>
      <c r="Y174" s="76"/>
      <c r="Z174" s="77"/>
      <c r="AA174" s="75">
        <f t="shared" si="116"/>
        <v>0</v>
      </c>
      <c r="AB174" s="76">
        <f t="shared" si="116"/>
        <v>0</v>
      </c>
      <c r="AC174" s="78">
        <f t="shared" si="117"/>
        <v>0</v>
      </c>
    </row>
    <row r="175" spans="1:29" ht="12.6" customHeight="1" x14ac:dyDescent="0.2">
      <c r="A175" s="73" t="s">
        <v>154</v>
      </c>
      <c r="B175" s="74" t="s">
        <v>2</v>
      </c>
      <c r="C175" s="75">
        <v>32</v>
      </c>
      <c r="D175" s="76">
        <v>1</v>
      </c>
      <c r="E175" s="77">
        <v>33</v>
      </c>
      <c r="F175" s="75">
        <v>2</v>
      </c>
      <c r="G175" s="76">
        <v>0</v>
      </c>
      <c r="H175" s="77">
        <v>2</v>
      </c>
      <c r="I175" s="75">
        <v>0</v>
      </c>
      <c r="J175" s="76">
        <v>0</v>
      </c>
      <c r="K175" s="77">
        <v>0</v>
      </c>
      <c r="L175" s="75">
        <v>0</v>
      </c>
      <c r="M175" s="76">
        <v>0</v>
      </c>
      <c r="N175" s="77">
        <v>0</v>
      </c>
      <c r="O175" s="75">
        <v>0</v>
      </c>
      <c r="P175" s="76">
        <v>0</v>
      </c>
      <c r="Q175" s="78">
        <v>0</v>
      </c>
      <c r="R175" s="75">
        <v>0</v>
      </c>
      <c r="S175" s="76">
        <v>0</v>
      </c>
      <c r="T175" s="78">
        <v>0</v>
      </c>
      <c r="U175" s="75">
        <v>1</v>
      </c>
      <c r="V175" s="76">
        <v>0</v>
      </c>
      <c r="W175" s="77">
        <v>1</v>
      </c>
      <c r="X175" s="75">
        <v>2</v>
      </c>
      <c r="Y175" s="76">
        <v>0</v>
      </c>
      <c r="Z175" s="77">
        <v>2</v>
      </c>
      <c r="AA175" s="75">
        <f t="shared" si="116"/>
        <v>37</v>
      </c>
      <c r="AB175" s="76">
        <f t="shared" si="116"/>
        <v>1</v>
      </c>
      <c r="AC175" s="78">
        <f t="shared" si="117"/>
        <v>38</v>
      </c>
    </row>
    <row r="176" spans="1:29" ht="12.6" hidden="1" customHeight="1" x14ac:dyDescent="0.2">
      <c r="A176" s="73" t="s">
        <v>344</v>
      </c>
      <c r="B176" s="74" t="s">
        <v>85</v>
      </c>
      <c r="C176" s="75"/>
      <c r="D176" s="76"/>
      <c r="E176" s="77"/>
      <c r="F176" s="75"/>
      <c r="G176" s="76"/>
      <c r="H176" s="77"/>
      <c r="I176" s="75"/>
      <c r="J176" s="76"/>
      <c r="K176" s="77"/>
      <c r="L176" s="75"/>
      <c r="M176" s="76"/>
      <c r="N176" s="77"/>
      <c r="O176" s="75"/>
      <c r="P176" s="76"/>
      <c r="Q176" s="78"/>
      <c r="R176" s="75"/>
      <c r="S176" s="76"/>
      <c r="T176" s="78"/>
      <c r="U176" s="75"/>
      <c r="V176" s="76"/>
      <c r="W176" s="77"/>
      <c r="X176" s="75"/>
      <c r="Y176" s="76"/>
      <c r="Z176" s="77"/>
      <c r="AA176" s="75">
        <f t="shared" si="116"/>
        <v>0</v>
      </c>
      <c r="AB176" s="76">
        <f t="shared" si="116"/>
        <v>0</v>
      </c>
      <c r="AC176" s="78">
        <f t="shared" si="117"/>
        <v>0</v>
      </c>
    </row>
    <row r="177" spans="1:29" ht="12.6" customHeight="1" x14ac:dyDescent="0.2">
      <c r="A177" s="73" t="s">
        <v>84</v>
      </c>
      <c r="B177" s="74" t="s">
        <v>86</v>
      </c>
      <c r="C177" s="75">
        <v>9</v>
      </c>
      <c r="D177" s="76">
        <v>3</v>
      </c>
      <c r="E177" s="77">
        <v>12</v>
      </c>
      <c r="F177" s="75">
        <v>2</v>
      </c>
      <c r="G177" s="76">
        <v>2</v>
      </c>
      <c r="H177" s="77">
        <v>4</v>
      </c>
      <c r="I177" s="75">
        <v>0</v>
      </c>
      <c r="J177" s="76">
        <v>0</v>
      </c>
      <c r="K177" s="77">
        <v>0</v>
      </c>
      <c r="L177" s="75">
        <v>1</v>
      </c>
      <c r="M177" s="76">
        <v>0</v>
      </c>
      <c r="N177" s="77">
        <v>1</v>
      </c>
      <c r="O177" s="75">
        <v>0</v>
      </c>
      <c r="P177" s="76">
        <v>0</v>
      </c>
      <c r="Q177" s="78">
        <v>0</v>
      </c>
      <c r="R177" s="75">
        <v>0</v>
      </c>
      <c r="S177" s="76">
        <v>0</v>
      </c>
      <c r="T177" s="78">
        <v>0</v>
      </c>
      <c r="U177" s="75">
        <v>0</v>
      </c>
      <c r="V177" s="76">
        <v>0</v>
      </c>
      <c r="W177" s="77">
        <v>0</v>
      </c>
      <c r="X177" s="75">
        <v>2</v>
      </c>
      <c r="Y177" s="76">
        <v>0</v>
      </c>
      <c r="Z177" s="77">
        <v>2</v>
      </c>
      <c r="AA177" s="75">
        <f t="shared" si="116"/>
        <v>14</v>
      </c>
      <c r="AB177" s="76">
        <f t="shared" si="116"/>
        <v>5</v>
      </c>
      <c r="AC177" s="78">
        <f t="shared" si="117"/>
        <v>19</v>
      </c>
    </row>
    <row r="178" spans="1:29" ht="12.6" customHeight="1" x14ac:dyDescent="0.2">
      <c r="A178" s="73" t="s">
        <v>27</v>
      </c>
      <c r="B178" s="74" t="s">
        <v>90</v>
      </c>
      <c r="C178" s="75">
        <v>1</v>
      </c>
      <c r="D178" s="76">
        <v>0</v>
      </c>
      <c r="E178" s="77">
        <v>1</v>
      </c>
      <c r="F178" s="75">
        <v>0</v>
      </c>
      <c r="G178" s="76">
        <v>0</v>
      </c>
      <c r="H178" s="77">
        <v>0</v>
      </c>
      <c r="I178" s="75">
        <v>0</v>
      </c>
      <c r="J178" s="76">
        <v>0</v>
      </c>
      <c r="K178" s="77">
        <v>0</v>
      </c>
      <c r="L178" s="75">
        <v>0</v>
      </c>
      <c r="M178" s="76">
        <v>0</v>
      </c>
      <c r="N178" s="77">
        <v>0</v>
      </c>
      <c r="O178" s="75">
        <v>0</v>
      </c>
      <c r="P178" s="76">
        <v>0</v>
      </c>
      <c r="Q178" s="78">
        <v>0</v>
      </c>
      <c r="R178" s="75">
        <v>0</v>
      </c>
      <c r="S178" s="76">
        <v>0</v>
      </c>
      <c r="T178" s="78">
        <v>0</v>
      </c>
      <c r="U178" s="75">
        <v>0</v>
      </c>
      <c r="V178" s="76">
        <v>0</v>
      </c>
      <c r="W178" s="77">
        <v>0</v>
      </c>
      <c r="X178" s="75">
        <v>0</v>
      </c>
      <c r="Y178" s="76">
        <v>0</v>
      </c>
      <c r="Z178" s="77">
        <v>0</v>
      </c>
      <c r="AA178" s="75">
        <f t="shared" si="116"/>
        <v>1</v>
      </c>
      <c r="AB178" s="76">
        <f t="shared" si="116"/>
        <v>0</v>
      </c>
      <c r="AC178" s="78">
        <f t="shared" si="117"/>
        <v>1</v>
      </c>
    </row>
    <row r="179" spans="1:29" ht="12.6" hidden="1" customHeight="1" x14ac:dyDescent="0.2">
      <c r="A179" s="528" t="s">
        <v>3</v>
      </c>
      <c r="B179" s="3" t="s">
        <v>90</v>
      </c>
      <c r="C179" s="12"/>
      <c r="D179" s="13"/>
      <c r="E179" s="14"/>
      <c r="F179" s="12"/>
      <c r="G179" s="13"/>
      <c r="H179" s="14"/>
      <c r="I179" s="12"/>
      <c r="J179" s="13"/>
      <c r="K179" s="14"/>
      <c r="L179" s="12"/>
      <c r="M179" s="13"/>
      <c r="N179" s="14"/>
      <c r="O179" s="12"/>
      <c r="P179" s="13"/>
      <c r="Q179" s="46"/>
      <c r="R179" s="12"/>
      <c r="S179" s="13"/>
      <c r="T179" s="46"/>
      <c r="U179" s="12"/>
      <c r="V179" s="13"/>
      <c r="W179" s="14"/>
      <c r="X179" s="12"/>
      <c r="Y179" s="13"/>
      <c r="Z179" s="14"/>
      <c r="AA179" s="12">
        <f t="shared" si="116"/>
        <v>0</v>
      </c>
      <c r="AB179" s="13">
        <f t="shared" si="116"/>
        <v>0</v>
      </c>
      <c r="AC179" s="46">
        <f t="shared" si="117"/>
        <v>0</v>
      </c>
    </row>
    <row r="180" spans="1:29" s="10" customFormat="1" ht="12.6" customHeight="1" x14ac:dyDescent="0.25">
      <c r="A180" s="58" t="s">
        <v>113</v>
      </c>
      <c r="B180" s="38"/>
      <c r="C180" s="99">
        <f>SUM(C164:C179)</f>
        <v>156</v>
      </c>
      <c r="D180" s="40">
        <f t="shared" ref="D180:AC180" si="118">SUM(D164:D179)</f>
        <v>33</v>
      </c>
      <c r="E180" s="41">
        <f t="shared" ref="E180" si="119">C180+D180</f>
        <v>189</v>
      </c>
      <c r="F180" s="39">
        <f>SUM(F164:F179)</f>
        <v>11</v>
      </c>
      <c r="G180" s="40">
        <f t="shared" ref="G180" si="120">SUM(G164:G179)</f>
        <v>2</v>
      </c>
      <c r="H180" s="41">
        <f>F180+G180</f>
        <v>13</v>
      </c>
      <c r="I180" s="39">
        <f>SUM(I164:I179)</f>
        <v>0</v>
      </c>
      <c r="J180" s="40">
        <f t="shared" ref="J180" si="121">SUM(J164:J179)</f>
        <v>1</v>
      </c>
      <c r="K180" s="41">
        <f t="shared" ref="K180" si="122">I180+J180</f>
        <v>1</v>
      </c>
      <c r="L180" s="39">
        <f>SUM(L164:L179)</f>
        <v>5</v>
      </c>
      <c r="M180" s="40">
        <f t="shared" ref="M180" si="123">SUM(M164:M179)</f>
        <v>0</v>
      </c>
      <c r="N180" s="41">
        <f t="shared" ref="N180" si="124">L180+M180</f>
        <v>5</v>
      </c>
      <c r="O180" s="39">
        <f>SUM(O164:O179)</f>
        <v>1</v>
      </c>
      <c r="P180" s="40">
        <f t="shared" ref="P180" si="125">SUM(P164:P179)</f>
        <v>1</v>
      </c>
      <c r="Q180" s="59">
        <f t="shared" ref="Q180" si="126">O180+P180</f>
        <v>2</v>
      </c>
      <c r="R180" s="39">
        <f>SUM(R164:R179)</f>
        <v>1</v>
      </c>
      <c r="S180" s="40">
        <f t="shared" ref="S180" si="127">SUM(S164:S179)</f>
        <v>0</v>
      </c>
      <c r="T180" s="59">
        <f t="shared" ref="T180" si="128">R180+S180</f>
        <v>1</v>
      </c>
      <c r="U180" s="39">
        <f>SUM(U164:U179)</f>
        <v>2</v>
      </c>
      <c r="V180" s="40">
        <f t="shared" ref="V180" si="129">SUM(V164:V179)</f>
        <v>1</v>
      </c>
      <c r="W180" s="41">
        <f t="shared" ref="W180" si="130">U180+V180</f>
        <v>3</v>
      </c>
      <c r="X180" s="39">
        <f>SUM(X164:X179)</f>
        <v>12</v>
      </c>
      <c r="Y180" s="40">
        <f t="shared" ref="Y180" si="131">SUM(Y164:Y179)</f>
        <v>5</v>
      </c>
      <c r="Z180" s="41">
        <f t="shared" ref="Z180" si="132">X180+Y180</f>
        <v>17</v>
      </c>
      <c r="AA180" s="99">
        <f>SUM(AA164:AA179)</f>
        <v>188</v>
      </c>
      <c r="AB180" s="40">
        <f t="shared" si="118"/>
        <v>43</v>
      </c>
      <c r="AC180" s="59">
        <f t="shared" si="118"/>
        <v>231</v>
      </c>
    </row>
    <row r="181" spans="1:29" ht="12.6" customHeight="1" x14ac:dyDescent="0.2">
      <c r="A181" s="528" t="s">
        <v>123</v>
      </c>
      <c r="B181" s="3" t="s">
        <v>86</v>
      </c>
      <c r="C181" s="12">
        <v>111</v>
      </c>
      <c r="D181" s="13">
        <v>114</v>
      </c>
      <c r="E181" s="14">
        <v>225</v>
      </c>
      <c r="F181" s="12">
        <v>14</v>
      </c>
      <c r="G181" s="13">
        <v>12</v>
      </c>
      <c r="H181" s="14">
        <v>26</v>
      </c>
      <c r="I181" s="12">
        <v>1</v>
      </c>
      <c r="J181" s="13">
        <v>4</v>
      </c>
      <c r="K181" s="14">
        <v>5</v>
      </c>
      <c r="L181" s="12">
        <v>68</v>
      </c>
      <c r="M181" s="13">
        <v>72</v>
      </c>
      <c r="N181" s="14">
        <v>140</v>
      </c>
      <c r="O181" s="12">
        <v>13</v>
      </c>
      <c r="P181" s="13">
        <v>7</v>
      </c>
      <c r="Q181" s="46">
        <v>20</v>
      </c>
      <c r="R181" s="12">
        <v>0</v>
      </c>
      <c r="S181" s="13">
        <v>0</v>
      </c>
      <c r="T181" s="46">
        <v>0</v>
      </c>
      <c r="U181" s="12">
        <v>5</v>
      </c>
      <c r="V181" s="13">
        <v>12</v>
      </c>
      <c r="W181" s="14">
        <v>17</v>
      </c>
      <c r="X181" s="12">
        <v>21</v>
      </c>
      <c r="Y181" s="13">
        <v>21</v>
      </c>
      <c r="Z181" s="14">
        <v>42</v>
      </c>
      <c r="AA181" s="12">
        <f>SUM(C181,F181,I181,L181,O181,R181,U181,X181)</f>
        <v>233</v>
      </c>
      <c r="AB181" s="13">
        <f>SUM(D181,G181,J181,M181,P181,S181,V181,Y181)</f>
        <v>242</v>
      </c>
      <c r="AC181" s="46">
        <f t="shared" ref="AC181" si="133">SUM(AA181:AB181)</f>
        <v>475</v>
      </c>
    </row>
    <row r="182" spans="1:29" s="10" customFormat="1" ht="12.6" customHeight="1" x14ac:dyDescent="0.25">
      <c r="A182" s="50" t="s">
        <v>122</v>
      </c>
      <c r="B182" s="30"/>
      <c r="C182" s="94">
        <f>C181</f>
        <v>111</v>
      </c>
      <c r="D182" s="32">
        <f t="shared" ref="D182:AC182" si="134">D181</f>
        <v>114</v>
      </c>
      <c r="E182" s="33">
        <f t="shared" si="134"/>
        <v>225</v>
      </c>
      <c r="F182" s="31">
        <f>F181</f>
        <v>14</v>
      </c>
      <c r="G182" s="32">
        <f t="shared" ref="G182:H182" si="135">G181</f>
        <v>12</v>
      </c>
      <c r="H182" s="33">
        <f t="shared" si="135"/>
        <v>26</v>
      </c>
      <c r="I182" s="31">
        <f>I181</f>
        <v>1</v>
      </c>
      <c r="J182" s="32">
        <f t="shared" ref="J182:K182" si="136">J181</f>
        <v>4</v>
      </c>
      <c r="K182" s="33">
        <f t="shared" si="136"/>
        <v>5</v>
      </c>
      <c r="L182" s="31">
        <f>L181</f>
        <v>68</v>
      </c>
      <c r="M182" s="32">
        <f t="shared" ref="M182:N182" si="137">M181</f>
        <v>72</v>
      </c>
      <c r="N182" s="33">
        <f t="shared" si="137"/>
        <v>140</v>
      </c>
      <c r="O182" s="31">
        <f>O181</f>
        <v>13</v>
      </c>
      <c r="P182" s="32">
        <f t="shared" ref="P182:Q182" si="138">P181</f>
        <v>7</v>
      </c>
      <c r="Q182" s="51">
        <f t="shared" si="138"/>
        <v>20</v>
      </c>
      <c r="R182" s="31">
        <f>R181</f>
        <v>0</v>
      </c>
      <c r="S182" s="32">
        <f t="shared" ref="S182:T182" si="139">S181</f>
        <v>0</v>
      </c>
      <c r="T182" s="51">
        <f t="shared" si="139"/>
        <v>0</v>
      </c>
      <c r="U182" s="31">
        <f>U181</f>
        <v>5</v>
      </c>
      <c r="V182" s="32">
        <f t="shared" ref="V182:W182" si="140">V181</f>
        <v>12</v>
      </c>
      <c r="W182" s="33">
        <f t="shared" si="140"/>
        <v>17</v>
      </c>
      <c r="X182" s="31">
        <f>X181</f>
        <v>21</v>
      </c>
      <c r="Y182" s="32">
        <f t="shared" ref="Y182:Z182" si="141">Y181</f>
        <v>21</v>
      </c>
      <c r="Z182" s="33">
        <f t="shared" si="141"/>
        <v>42</v>
      </c>
      <c r="AA182" s="31">
        <f t="shared" si="134"/>
        <v>233</v>
      </c>
      <c r="AB182" s="32">
        <f t="shared" si="134"/>
        <v>242</v>
      </c>
      <c r="AC182" s="51">
        <f t="shared" si="134"/>
        <v>475</v>
      </c>
    </row>
    <row r="183" spans="1:29" s="1" customFormat="1" ht="12.6" customHeight="1" thickBot="1" x14ac:dyDescent="0.25">
      <c r="A183" s="60" t="s">
        <v>121</v>
      </c>
      <c r="B183" s="42"/>
      <c r="C183" s="89">
        <f t="shared" ref="C183:AC183" si="142">C48+C65+C121+C147+C163+C180+C182</f>
        <v>1259</v>
      </c>
      <c r="D183" s="44">
        <f t="shared" si="142"/>
        <v>874</v>
      </c>
      <c r="E183" s="45">
        <f t="shared" si="142"/>
        <v>2133</v>
      </c>
      <c r="F183" s="43">
        <f t="shared" si="142"/>
        <v>176</v>
      </c>
      <c r="G183" s="44">
        <f t="shared" si="142"/>
        <v>68</v>
      </c>
      <c r="H183" s="45">
        <f t="shared" si="142"/>
        <v>244</v>
      </c>
      <c r="I183" s="43">
        <f t="shared" si="142"/>
        <v>13</v>
      </c>
      <c r="J183" s="44">
        <f t="shared" si="142"/>
        <v>9</v>
      </c>
      <c r="K183" s="45">
        <f t="shared" si="142"/>
        <v>22</v>
      </c>
      <c r="L183" s="43">
        <f t="shared" si="142"/>
        <v>127</v>
      </c>
      <c r="M183" s="44">
        <f t="shared" si="142"/>
        <v>136</v>
      </c>
      <c r="N183" s="45">
        <f t="shared" si="142"/>
        <v>263</v>
      </c>
      <c r="O183" s="43">
        <f t="shared" si="142"/>
        <v>48</v>
      </c>
      <c r="P183" s="44">
        <f t="shared" si="142"/>
        <v>36</v>
      </c>
      <c r="Q183" s="61">
        <f t="shared" si="142"/>
        <v>84</v>
      </c>
      <c r="R183" s="43">
        <f t="shared" si="142"/>
        <v>2</v>
      </c>
      <c r="S183" s="44">
        <f t="shared" si="142"/>
        <v>0</v>
      </c>
      <c r="T183" s="61">
        <f t="shared" si="142"/>
        <v>2</v>
      </c>
      <c r="U183" s="43">
        <f t="shared" si="142"/>
        <v>219</v>
      </c>
      <c r="V183" s="44">
        <f t="shared" si="142"/>
        <v>294</v>
      </c>
      <c r="W183" s="45">
        <f t="shared" si="142"/>
        <v>513</v>
      </c>
      <c r="X183" s="43">
        <f t="shared" si="142"/>
        <v>83</v>
      </c>
      <c r="Y183" s="44">
        <f t="shared" si="142"/>
        <v>88</v>
      </c>
      <c r="Z183" s="45">
        <f t="shared" si="142"/>
        <v>171</v>
      </c>
      <c r="AA183" s="89">
        <f t="shared" si="142"/>
        <v>1927</v>
      </c>
      <c r="AB183" s="108">
        <f t="shared" si="142"/>
        <v>1505</v>
      </c>
      <c r="AC183" s="45">
        <f t="shared" si="142"/>
        <v>3432</v>
      </c>
    </row>
  </sheetData>
  <mergeCells count="25">
    <mergeCell ref="A142:A143"/>
    <mergeCell ref="A149:A150"/>
    <mergeCell ref="A156:A157"/>
    <mergeCell ref="A92:A93"/>
    <mergeCell ref="A96:A97"/>
    <mergeCell ref="A98:A99"/>
    <mergeCell ref="A108:A109"/>
    <mergeCell ref="A127:A129"/>
    <mergeCell ref="A131:A134"/>
    <mergeCell ref="A89:A90"/>
    <mergeCell ref="A1:AC1"/>
    <mergeCell ref="A2:B3"/>
    <mergeCell ref="C2:E2"/>
    <mergeCell ref="F2:H2"/>
    <mergeCell ref="I2:K2"/>
    <mergeCell ref="L2:N2"/>
    <mergeCell ref="O2:Q2"/>
    <mergeCell ref="R2:T2"/>
    <mergeCell ref="U2:W2"/>
    <mergeCell ref="X2:Z2"/>
    <mergeCell ref="AA2:AC2"/>
    <mergeCell ref="A25:A26"/>
    <mergeCell ref="A70:A71"/>
    <mergeCell ref="A73:A75"/>
    <mergeCell ref="A84:A85"/>
  </mergeCells>
  <pageMargins left="0.75" right="0.75" top="1" bottom="1" header="0.5" footer="0.5"/>
  <pageSetup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75"/>
  <sheetViews>
    <sheetView zoomScale="110" zoomScaleNormal="110" workbookViewId="0">
      <pane xSplit="2" ySplit="3" topLeftCell="C4" activePane="bottomRight" state="frozen"/>
      <selection activeCell="A192" sqref="A192"/>
      <selection pane="topRight" activeCell="A192" sqref="A192"/>
      <selection pane="bottomLeft" activeCell="A192" sqref="A192"/>
      <selection pane="bottomRight" sqref="A1:AC1"/>
    </sheetView>
  </sheetViews>
  <sheetFormatPr defaultColWidth="8.85546875" defaultRowHeight="12.75" x14ac:dyDescent="0.2"/>
  <cols>
    <col min="1" max="1" width="37.85546875" style="2" customWidth="1"/>
    <col min="2" max="2" width="6.85546875" style="2" customWidth="1"/>
    <col min="3" max="29" width="5.85546875" style="2" customWidth="1"/>
    <col min="30" max="16384" width="8.85546875" style="2"/>
  </cols>
  <sheetData>
    <row r="1" spans="1:29" ht="16.5" thickBot="1" x14ac:dyDescent="0.3">
      <c r="A1" s="563" t="s">
        <v>339</v>
      </c>
      <c r="B1" s="563"/>
      <c r="C1" s="563"/>
      <c r="D1" s="563"/>
      <c r="E1" s="563"/>
      <c r="F1" s="563"/>
      <c r="G1" s="563"/>
      <c r="H1" s="563"/>
      <c r="I1" s="563"/>
      <c r="J1" s="563"/>
      <c r="K1" s="563"/>
      <c r="L1" s="563"/>
      <c r="M1" s="563"/>
      <c r="N1" s="563"/>
      <c r="O1" s="563"/>
      <c r="P1" s="563"/>
      <c r="Q1" s="563"/>
      <c r="R1" s="563"/>
      <c r="S1" s="563"/>
      <c r="T1" s="563"/>
      <c r="U1" s="563"/>
      <c r="V1" s="563"/>
      <c r="W1" s="563"/>
      <c r="X1" s="563"/>
      <c r="Y1" s="563"/>
      <c r="Z1" s="563"/>
      <c r="AA1" s="563"/>
      <c r="AB1" s="563"/>
      <c r="AC1" s="563"/>
    </row>
    <row r="2" spans="1:29" ht="12" customHeight="1" x14ac:dyDescent="0.2">
      <c r="A2" s="564"/>
      <c r="B2" s="565"/>
      <c r="C2" s="568" t="s">
        <v>114</v>
      </c>
      <c r="D2" s="569"/>
      <c r="E2" s="570"/>
      <c r="F2" s="568" t="s">
        <v>115</v>
      </c>
      <c r="G2" s="569"/>
      <c r="H2" s="570"/>
      <c r="I2" s="568" t="s">
        <v>116</v>
      </c>
      <c r="J2" s="569"/>
      <c r="K2" s="570"/>
      <c r="L2" s="568" t="s">
        <v>117</v>
      </c>
      <c r="M2" s="569"/>
      <c r="N2" s="570"/>
      <c r="O2" s="568" t="s">
        <v>118</v>
      </c>
      <c r="P2" s="569"/>
      <c r="Q2" s="571"/>
      <c r="R2" s="572" t="s">
        <v>124</v>
      </c>
      <c r="S2" s="572"/>
      <c r="T2" s="573"/>
      <c r="U2" s="568" t="s">
        <v>119</v>
      </c>
      <c r="V2" s="569"/>
      <c r="W2" s="570"/>
      <c r="X2" s="568" t="s">
        <v>120</v>
      </c>
      <c r="Y2" s="569"/>
      <c r="Z2" s="570"/>
      <c r="AA2" s="568" t="s">
        <v>0</v>
      </c>
      <c r="AB2" s="569"/>
      <c r="AC2" s="571"/>
    </row>
    <row r="3" spans="1:29" ht="12" customHeight="1" x14ac:dyDescent="0.2">
      <c r="A3" s="566"/>
      <c r="B3" s="567"/>
      <c r="C3" s="62" t="s">
        <v>1</v>
      </c>
      <c r="D3" s="63" t="s">
        <v>2</v>
      </c>
      <c r="E3" s="64" t="s">
        <v>0</v>
      </c>
      <c r="F3" s="62" t="s">
        <v>1</v>
      </c>
      <c r="G3" s="63" t="s">
        <v>2</v>
      </c>
      <c r="H3" s="64" t="s">
        <v>0</v>
      </c>
      <c r="I3" s="62" t="s">
        <v>1</v>
      </c>
      <c r="J3" s="63" t="s">
        <v>2</v>
      </c>
      <c r="K3" s="64" t="s">
        <v>0</v>
      </c>
      <c r="L3" s="62" t="s">
        <v>1</v>
      </c>
      <c r="M3" s="63" t="s">
        <v>2</v>
      </c>
      <c r="N3" s="64" t="s">
        <v>0</v>
      </c>
      <c r="O3" s="62" t="s">
        <v>1</v>
      </c>
      <c r="P3" s="63" t="s">
        <v>2</v>
      </c>
      <c r="Q3" s="65" t="s">
        <v>0</v>
      </c>
      <c r="R3" s="62" t="s">
        <v>1</v>
      </c>
      <c r="S3" s="63" t="s">
        <v>2</v>
      </c>
      <c r="T3" s="65" t="s">
        <v>0</v>
      </c>
      <c r="U3" s="62" t="s">
        <v>1</v>
      </c>
      <c r="V3" s="63" t="s">
        <v>2</v>
      </c>
      <c r="W3" s="64" t="s">
        <v>0</v>
      </c>
      <c r="X3" s="62" t="s">
        <v>1</v>
      </c>
      <c r="Y3" s="63" t="s">
        <v>2</v>
      </c>
      <c r="Z3" s="64" t="s">
        <v>0</v>
      </c>
      <c r="AA3" s="62" t="s">
        <v>1</v>
      </c>
      <c r="AB3" s="63" t="s">
        <v>2</v>
      </c>
      <c r="AC3" s="65" t="s">
        <v>0</v>
      </c>
    </row>
    <row r="4" spans="1:29" ht="12.6" customHeight="1" x14ac:dyDescent="0.2">
      <c r="A4" s="492" t="s">
        <v>4</v>
      </c>
      <c r="B4" s="3" t="s">
        <v>2</v>
      </c>
      <c r="C4" s="12">
        <v>6</v>
      </c>
      <c r="D4" s="13">
        <v>4</v>
      </c>
      <c r="E4" s="14">
        <v>10</v>
      </c>
      <c r="F4" s="12"/>
      <c r="G4" s="13"/>
      <c r="H4" s="14"/>
      <c r="I4" s="12"/>
      <c r="J4" s="13"/>
      <c r="K4" s="14"/>
      <c r="L4" s="12">
        <v>1</v>
      </c>
      <c r="M4" s="13"/>
      <c r="N4" s="14">
        <v>1</v>
      </c>
      <c r="O4" s="12"/>
      <c r="P4" s="13"/>
      <c r="Q4" s="46"/>
      <c r="R4" s="12"/>
      <c r="S4" s="13"/>
      <c r="T4" s="46"/>
      <c r="U4" s="12">
        <v>1</v>
      </c>
      <c r="V4" s="13"/>
      <c r="W4" s="14">
        <v>1</v>
      </c>
      <c r="X4" s="12">
        <v>1</v>
      </c>
      <c r="Y4" s="13"/>
      <c r="Z4" s="14">
        <v>1</v>
      </c>
      <c r="AA4" s="12">
        <f>SUM(C4,F4,I4,L4,O4,R4,U4,X4)</f>
        <v>9</v>
      </c>
      <c r="AB4" s="13">
        <f>SUM(D4,G4,J4,M4,P4,S4,V4,Y4)</f>
        <v>4</v>
      </c>
      <c r="AC4" s="46">
        <f>SUM(AA4:AB4)</f>
        <v>13</v>
      </c>
    </row>
    <row r="5" spans="1:29" ht="12.6" customHeight="1" x14ac:dyDescent="0.2">
      <c r="A5" s="492" t="s">
        <v>5</v>
      </c>
      <c r="B5" s="3" t="s">
        <v>85</v>
      </c>
      <c r="C5" s="12">
        <v>3</v>
      </c>
      <c r="D5" s="13">
        <v>4</v>
      </c>
      <c r="E5" s="14">
        <v>7</v>
      </c>
      <c r="F5" s="12">
        <v>1</v>
      </c>
      <c r="G5" s="13"/>
      <c r="H5" s="14">
        <v>1</v>
      </c>
      <c r="I5" s="12"/>
      <c r="J5" s="13"/>
      <c r="K5" s="14"/>
      <c r="L5" s="12"/>
      <c r="M5" s="13"/>
      <c r="N5" s="14"/>
      <c r="O5" s="12"/>
      <c r="P5" s="13"/>
      <c r="Q5" s="46"/>
      <c r="R5" s="12"/>
      <c r="S5" s="13"/>
      <c r="T5" s="46"/>
      <c r="U5" s="12"/>
      <c r="V5" s="13"/>
      <c r="W5" s="14"/>
      <c r="X5" s="12"/>
      <c r="Y5" s="13"/>
      <c r="Z5" s="14"/>
      <c r="AA5" s="12">
        <f t="shared" ref="AA5:AB7" si="0">SUM(C5,F5,I5,L5,O5,R5,U5,X5)</f>
        <v>4</v>
      </c>
      <c r="AB5" s="13">
        <f t="shared" si="0"/>
        <v>4</v>
      </c>
      <c r="AC5" s="46">
        <f t="shared" ref="AC5:AC7" si="1">SUM(AA5:AB5)</f>
        <v>8</v>
      </c>
    </row>
    <row r="6" spans="1:29" ht="12.6" customHeight="1" x14ac:dyDescent="0.2">
      <c r="A6" s="492" t="s">
        <v>6</v>
      </c>
      <c r="B6" s="3" t="s">
        <v>86</v>
      </c>
      <c r="C6" s="12"/>
      <c r="D6" s="13"/>
      <c r="E6" s="14"/>
      <c r="F6" s="12"/>
      <c r="G6" s="13"/>
      <c r="H6" s="14"/>
      <c r="I6" s="12"/>
      <c r="J6" s="13"/>
      <c r="K6" s="14"/>
      <c r="L6" s="12"/>
      <c r="M6" s="13"/>
      <c r="N6" s="14"/>
      <c r="O6" s="12"/>
      <c r="P6" s="13"/>
      <c r="Q6" s="46"/>
      <c r="R6" s="12"/>
      <c r="S6" s="13"/>
      <c r="T6" s="46"/>
      <c r="U6" s="12">
        <v>1</v>
      </c>
      <c r="V6" s="13"/>
      <c r="W6" s="14">
        <v>1</v>
      </c>
      <c r="X6" s="12"/>
      <c r="Y6" s="13"/>
      <c r="Z6" s="14"/>
      <c r="AA6" s="12">
        <f t="shared" si="0"/>
        <v>1</v>
      </c>
      <c r="AB6" s="13">
        <f t="shared" si="0"/>
        <v>0</v>
      </c>
      <c r="AC6" s="46">
        <f t="shared" si="1"/>
        <v>1</v>
      </c>
    </row>
    <row r="7" spans="1:29" ht="12.6" customHeight="1" x14ac:dyDescent="0.2">
      <c r="A7" s="492" t="s">
        <v>145</v>
      </c>
      <c r="B7" s="3" t="s">
        <v>86</v>
      </c>
      <c r="C7" s="12">
        <v>6</v>
      </c>
      <c r="D7" s="87">
        <v>5</v>
      </c>
      <c r="E7" s="112">
        <v>11</v>
      </c>
      <c r="F7" s="12"/>
      <c r="G7" s="13"/>
      <c r="H7" s="14"/>
      <c r="I7" s="12"/>
      <c r="J7" s="13"/>
      <c r="K7" s="14"/>
      <c r="L7" s="12"/>
      <c r="M7" s="13">
        <v>1</v>
      </c>
      <c r="N7" s="14">
        <v>1</v>
      </c>
      <c r="O7" s="12"/>
      <c r="P7" s="13"/>
      <c r="Q7" s="46"/>
      <c r="R7" s="12"/>
      <c r="S7" s="13"/>
      <c r="T7" s="46"/>
      <c r="U7" s="12">
        <v>4</v>
      </c>
      <c r="V7" s="13">
        <v>2</v>
      </c>
      <c r="W7" s="14">
        <v>6</v>
      </c>
      <c r="X7" s="12">
        <v>1</v>
      </c>
      <c r="Y7" s="13"/>
      <c r="Z7" s="14">
        <v>1</v>
      </c>
      <c r="AA7" s="12">
        <f t="shared" si="0"/>
        <v>11</v>
      </c>
      <c r="AB7" s="13">
        <f t="shared" si="0"/>
        <v>8</v>
      </c>
      <c r="AC7" s="46">
        <f t="shared" si="1"/>
        <v>19</v>
      </c>
    </row>
    <row r="8" spans="1:29" s="4" customFormat="1" ht="12.6" customHeight="1" x14ac:dyDescent="0.2">
      <c r="A8" s="66" t="s">
        <v>91</v>
      </c>
      <c r="B8" s="9"/>
      <c r="C8" s="15">
        <f>SUM(C4:C7)</f>
        <v>15</v>
      </c>
      <c r="D8" s="88">
        <f t="shared" ref="D8:Z8" si="2">SUM(D4:D7)</f>
        <v>13</v>
      </c>
      <c r="E8" s="47">
        <f t="shared" si="2"/>
        <v>28</v>
      </c>
      <c r="F8" s="15">
        <f t="shared" si="2"/>
        <v>1</v>
      </c>
      <c r="G8" s="16">
        <f t="shared" si="2"/>
        <v>0</v>
      </c>
      <c r="H8" s="17">
        <f t="shared" si="2"/>
        <v>1</v>
      </c>
      <c r="I8" s="15">
        <f t="shared" si="2"/>
        <v>0</v>
      </c>
      <c r="J8" s="16">
        <f t="shared" si="2"/>
        <v>0</v>
      </c>
      <c r="K8" s="17">
        <f t="shared" si="2"/>
        <v>0</v>
      </c>
      <c r="L8" s="15">
        <f t="shared" si="2"/>
        <v>1</v>
      </c>
      <c r="M8" s="16">
        <f t="shared" si="2"/>
        <v>1</v>
      </c>
      <c r="N8" s="17">
        <f t="shared" si="2"/>
        <v>2</v>
      </c>
      <c r="O8" s="15">
        <f t="shared" si="2"/>
        <v>0</v>
      </c>
      <c r="P8" s="16">
        <f t="shared" si="2"/>
        <v>0</v>
      </c>
      <c r="Q8" s="47">
        <f t="shared" si="2"/>
        <v>0</v>
      </c>
      <c r="R8" s="15">
        <f t="shared" si="2"/>
        <v>0</v>
      </c>
      <c r="S8" s="16">
        <f t="shared" si="2"/>
        <v>0</v>
      </c>
      <c r="T8" s="47">
        <f t="shared" si="2"/>
        <v>0</v>
      </c>
      <c r="U8" s="15">
        <f t="shared" si="2"/>
        <v>6</v>
      </c>
      <c r="V8" s="16">
        <f t="shared" si="2"/>
        <v>2</v>
      </c>
      <c r="W8" s="17">
        <f t="shared" si="2"/>
        <v>8</v>
      </c>
      <c r="X8" s="15">
        <f t="shared" si="2"/>
        <v>2</v>
      </c>
      <c r="Y8" s="16">
        <f t="shared" si="2"/>
        <v>0</v>
      </c>
      <c r="Z8" s="17">
        <f t="shared" si="2"/>
        <v>2</v>
      </c>
      <c r="AA8" s="15">
        <f>SUM(AA4:AA7)</f>
        <v>25</v>
      </c>
      <c r="AB8" s="16">
        <f t="shared" ref="AB8:AC8" si="3">SUM(AB4:AB7)</f>
        <v>16</v>
      </c>
      <c r="AC8" s="47">
        <f t="shared" si="3"/>
        <v>41</v>
      </c>
    </row>
    <row r="9" spans="1:29" ht="12.6" customHeight="1" x14ac:dyDescent="0.2">
      <c r="A9" s="492" t="s">
        <v>7</v>
      </c>
      <c r="B9" s="3" t="s">
        <v>2</v>
      </c>
      <c r="C9" s="12">
        <v>7</v>
      </c>
      <c r="D9" s="13">
        <v>15</v>
      </c>
      <c r="E9" s="14">
        <v>22</v>
      </c>
      <c r="F9" s="12"/>
      <c r="G9" s="13"/>
      <c r="H9" s="14"/>
      <c r="I9" s="12"/>
      <c r="J9" s="13"/>
      <c r="K9" s="14"/>
      <c r="L9" s="12"/>
      <c r="M9" s="13">
        <v>4</v>
      </c>
      <c r="N9" s="14">
        <v>4</v>
      </c>
      <c r="O9" s="12"/>
      <c r="P9" s="13"/>
      <c r="Q9" s="46"/>
      <c r="R9" s="12"/>
      <c r="S9" s="13"/>
      <c r="T9" s="46"/>
      <c r="U9" s="12">
        <v>3</v>
      </c>
      <c r="V9" s="13"/>
      <c r="W9" s="14">
        <v>3</v>
      </c>
      <c r="X9" s="12">
        <v>2</v>
      </c>
      <c r="Y9" s="13">
        <v>1</v>
      </c>
      <c r="Z9" s="14">
        <v>3</v>
      </c>
      <c r="AA9" s="12">
        <f t="shared" ref="AA9:AB10" si="4">SUM(C9,F9,I9,L9,O9,R9,U9,X9)</f>
        <v>12</v>
      </c>
      <c r="AB9" s="13">
        <f t="shared" si="4"/>
        <v>20</v>
      </c>
      <c r="AC9" s="46">
        <f t="shared" ref="AC9:AC10" si="5">SUM(AA9:AB9)</f>
        <v>32</v>
      </c>
    </row>
    <row r="10" spans="1:29" ht="12.6" customHeight="1" x14ac:dyDescent="0.2">
      <c r="A10" s="492" t="s">
        <v>8</v>
      </c>
      <c r="B10" s="3" t="s">
        <v>86</v>
      </c>
      <c r="C10" s="12"/>
      <c r="D10" s="13">
        <v>1</v>
      </c>
      <c r="E10" s="14">
        <v>1</v>
      </c>
      <c r="F10" s="12"/>
      <c r="G10" s="13"/>
      <c r="H10" s="14"/>
      <c r="I10" s="12"/>
      <c r="J10" s="13"/>
      <c r="K10" s="14"/>
      <c r="L10" s="12">
        <v>1</v>
      </c>
      <c r="M10" s="13"/>
      <c r="N10" s="14">
        <v>1</v>
      </c>
      <c r="O10" s="12"/>
      <c r="P10" s="13"/>
      <c r="Q10" s="46"/>
      <c r="R10" s="12"/>
      <c r="S10" s="13"/>
      <c r="T10" s="46"/>
      <c r="U10" s="12"/>
      <c r="V10" s="13">
        <v>2</v>
      </c>
      <c r="W10" s="14">
        <v>2</v>
      </c>
      <c r="X10" s="12">
        <v>1</v>
      </c>
      <c r="Y10" s="13"/>
      <c r="Z10" s="14">
        <v>1</v>
      </c>
      <c r="AA10" s="12">
        <f t="shared" si="4"/>
        <v>2</v>
      </c>
      <c r="AB10" s="13">
        <f t="shared" si="4"/>
        <v>3</v>
      </c>
      <c r="AC10" s="46">
        <f t="shared" si="5"/>
        <v>5</v>
      </c>
    </row>
    <row r="11" spans="1:29" s="4" customFormat="1" ht="12.6" customHeight="1" x14ac:dyDescent="0.2">
      <c r="A11" s="66" t="s">
        <v>92</v>
      </c>
      <c r="B11" s="9"/>
      <c r="C11" s="15">
        <f>SUM(C9:C10)</f>
        <v>7</v>
      </c>
      <c r="D11" s="16">
        <f t="shared" ref="D11:Z11" si="6">SUM(D9:D10)</f>
        <v>16</v>
      </c>
      <c r="E11" s="17">
        <f t="shared" si="6"/>
        <v>23</v>
      </c>
      <c r="F11" s="15">
        <f t="shared" si="6"/>
        <v>0</v>
      </c>
      <c r="G11" s="16">
        <f t="shared" si="6"/>
        <v>0</v>
      </c>
      <c r="H11" s="17">
        <f t="shared" si="6"/>
        <v>0</v>
      </c>
      <c r="I11" s="15">
        <f t="shared" si="6"/>
        <v>0</v>
      </c>
      <c r="J11" s="16">
        <f t="shared" si="6"/>
        <v>0</v>
      </c>
      <c r="K11" s="17">
        <f t="shared" si="6"/>
        <v>0</v>
      </c>
      <c r="L11" s="15">
        <f t="shared" si="6"/>
        <v>1</v>
      </c>
      <c r="M11" s="16">
        <f t="shared" si="6"/>
        <v>4</v>
      </c>
      <c r="N11" s="17">
        <f t="shared" si="6"/>
        <v>5</v>
      </c>
      <c r="O11" s="15">
        <f t="shared" si="6"/>
        <v>0</v>
      </c>
      <c r="P11" s="16">
        <f t="shared" si="6"/>
        <v>0</v>
      </c>
      <c r="Q11" s="47">
        <f t="shared" si="6"/>
        <v>0</v>
      </c>
      <c r="R11" s="15">
        <f t="shared" si="6"/>
        <v>0</v>
      </c>
      <c r="S11" s="16">
        <f t="shared" si="6"/>
        <v>0</v>
      </c>
      <c r="T11" s="47">
        <f t="shared" si="6"/>
        <v>0</v>
      </c>
      <c r="U11" s="15">
        <f t="shared" si="6"/>
        <v>3</v>
      </c>
      <c r="V11" s="16">
        <f t="shared" si="6"/>
        <v>2</v>
      </c>
      <c r="W11" s="17">
        <f t="shared" si="6"/>
        <v>5</v>
      </c>
      <c r="X11" s="15">
        <f t="shared" si="6"/>
        <v>3</v>
      </c>
      <c r="Y11" s="16">
        <f t="shared" si="6"/>
        <v>1</v>
      </c>
      <c r="Z11" s="17">
        <f t="shared" si="6"/>
        <v>4</v>
      </c>
      <c r="AA11" s="15">
        <f>SUM(AA9:AA10)</f>
        <v>14</v>
      </c>
      <c r="AB11" s="16">
        <f>SUM(AB9:AB10)</f>
        <v>23</v>
      </c>
      <c r="AC11" s="47">
        <f t="shared" ref="AC11" si="7">SUM(AC9:AC10)</f>
        <v>37</v>
      </c>
    </row>
    <row r="12" spans="1:29" ht="12.6" customHeight="1" x14ac:dyDescent="0.2">
      <c r="A12" s="492" t="s">
        <v>9</v>
      </c>
      <c r="B12" s="3" t="s">
        <v>2</v>
      </c>
      <c r="C12" s="12">
        <v>5</v>
      </c>
      <c r="D12" s="13">
        <v>5</v>
      </c>
      <c r="E12" s="14">
        <v>10</v>
      </c>
      <c r="F12" s="12">
        <v>1</v>
      </c>
      <c r="G12" s="13"/>
      <c r="H12" s="14">
        <v>1</v>
      </c>
      <c r="I12" s="12"/>
      <c r="J12" s="13"/>
      <c r="K12" s="14"/>
      <c r="L12" s="12"/>
      <c r="M12" s="13"/>
      <c r="N12" s="14"/>
      <c r="O12" s="12">
        <v>1</v>
      </c>
      <c r="P12" s="13"/>
      <c r="Q12" s="46">
        <v>1</v>
      </c>
      <c r="R12" s="12"/>
      <c r="S12" s="13"/>
      <c r="T12" s="46"/>
      <c r="U12" s="12"/>
      <c r="V12" s="13"/>
      <c r="W12" s="14"/>
      <c r="X12" s="12">
        <v>1</v>
      </c>
      <c r="Y12" s="13"/>
      <c r="Z12" s="14">
        <v>1</v>
      </c>
      <c r="AA12" s="12">
        <f t="shared" ref="AA12:AB21" si="8">SUM(C12,F12,I12,L12,O12,R12,U12,X12)</f>
        <v>8</v>
      </c>
      <c r="AB12" s="13">
        <f t="shared" si="8"/>
        <v>5</v>
      </c>
      <c r="AC12" s="46">
        <f t="shared" ref="AC12:AC21" si="9">SUM(AA12:AB12)</f>
        <v>13</v>
      </c>
    </row>
    <row r="13" spans="1:29" ht="12.6" customHeight="1" x14ac:dyDescent="0.2">
      <c r="A13" s="73" t="s">
        <v>10</v>
      </c>
      <c r="B13" s="74" t="s">
        <v>2</v>
      </c>
      <c r="C13" s="75">
        <v>4</v>
      </c>
      <c r="D13" s="76">
        <v>5</v>
      </c>
      <c r="E13" s="77">
        <v>9</v>
      </c>
      <c r="F13" s="75"/>
      <c r="G13" s="76"/>
      <c r="H13" s="77"/>
      <c r="I13" s="75"/>
      <c r="J13" s="76"/>
      <c r="K13" s="77"/>
      <c r="L13" s="75"/>
      <c r="M13" s="76"/>
      <c r="N13" s="77"/>
      <c r="O13" s="75"/>
      <c r="P13" s="76"/>
      <c r="Q13" s="78"/>
      <c r="R13" s="75"/>
      <c r="S13" s="76"/>
      <c r="T13" s="78"/>
      <c r="U13" s="75"/>
      <c r="V13" s="76"/>
      <c r="W13" s="77"/>
      <c r="X13" s="75"/>
      <c r="Y13" s="76"/>
      <c r="Z13" s="77"/>
      <c r="AA13" s="75">
        <f t="shared" si="8"/>
        <v>4</v>
      </c>
      <c r="AB13" s="76">
        <f t="shared" si="8"/>
        <v>5</v>
      </c>
      <c r="AC13" s="78">
        <f t="shared" si="9"/>
        <v>9</v>
      </c>
    </row>
    <row r="14" spans="1:29" ht="12.6" customHeight="1" x14ac:dyDescent="0.2">
      <c r="A14" s="73" t="s">
        <v>11</v>
      </c>
      <c r="B14" s="74" t="s">
        <v>2</v>
      </c>
      <c r="C14" s="75">
        <v>3</v>
      </c>
      <c r="D14" s="76"/>
      <c r="E14" s="77">
        <v>3</v>
      </c>
      <c r="F14" s="75">
        <v>1</v>
      </c>
      <c r="G14" s="76"/>
      <c r="H14" s="77">
        <v>1</v>
      </c>
      <c r="I14" s="75"/>
      <c r="J14" s="76"/>
      <c r="K14" s="77"/>
      <c r="L14" s="75"/>
      <c r="M14" s="76"/>
      <c r="N14" s="77"/>
      <c r="O14" s="75"/>
      <c r="P14" s="76"/>
      <c r="Q14" s="78"/>
      <c r="R14" s="75"/>
      <c r="S14" s="76"/>
      <c r="T14" s="78"/>
      <c r="U14" s="75"/>
      <c r="V14" s="76"/>
      <c r="W14" s="77"/>
      <c r="X14" s="75">
        <v>1</v>
      </c>
      <c r="Y14" s="76"/>
      <c r="Z14" s="77">
        <v>1</v>
      </c>
      <c r="AA14" s="75">
        <f t="shared" si="8"/>
        <v>5</v>
      </c>
      <c r="AB14" s="76">
        <f t="shared" si="8"/>
        <v>0</v>
      </c>
      <c r="AC14" s="78">
        <f t="shared" si="9"/>
        <v>5</v>
      </c>
    </row>
    <row r="15" spans="1:29" ht="12.6" customHeight="1" x14ac:dyDescent="0.2">
      <c r="A15" s="73" t="s">
        <v>12</v>
      </c>
      <c r="B15" s="74" t="s">
        <v>2</v>
      </c>
      <c r="C15" s="75">
        <v>10</v>
      </c>
      <c r="D15" s="76">
        <v>3</v>
      </c>
      <c r="E15" s="77">
        <v>13</v>
      </c>
      <c r="F15" s="75">
        <v>1</v>
      </c>
      <c r="G15" s="76"/>
      <c r="H15" s="77">
        <v>1</v>
      </c>
      <c r="I15" s="75"/>
      <c r="J15" s="76"/>
      <c r="K15" s="77"/>
      <c r="L15" s="75"/>
      <c r="M15" s="76"/>
      <c r="N15" s="77"/>
      <c r="O15" s="75">
        <v>1</v>
      </c>
      <c r="P15" s="76"/>
      <c r="Q15" s="78">
        <v>1</v>
      </c>
      <c r="R15" s="75"/>
      <c r="S15" s="76"/>
      <c r="T15" s="78"/>
      <c r="U15" s="75">
        <v>2</v>
      </c>
      <c r="V15" s="76">
        <v>2</v>
      </c>
      <c r="W15" s="77">
        <v>4</v>
      </c>
      <c r="X15" s="75">
        <v>1</v>
      </c>
      <c r="Y15" s="76"/>
      <c r="Z15" s="77">
        <v>1</v>
      </c>
      <c r="AA15" s="75">
        <f t="shared" si="8"/>
        <v>15</v>
      </c>
      <c r="AB15" s="76">
        <f t="shared" si="8"/>
        <v>5</v>
      </c>
      <c r="AC15" s="78">
        <f t="shared" si="9"/>
        <v>20</v>
      </c>
    </row>
    <row r="16" spans="1:29" ht="12.6" customHeight="1" x14ac:dyDescent="0.2">
      <c r="A16" s="73" t="s">
        <v>13</v>
      </c>
      <c r="B16" s="74" t="s">
        <v>160</v>
      </c>
      <c r="C16" s="75">
        <v>7</v>
      </c>
      <c r="D16" s="76">
        <v>0</v>
      </c>
      <c r="E16" s="77">
        <v>7</v>
      </c>
      <c r="F16" s="75">
        <v>0</v>
      </c>
      <c r="G16" s="76">
        <v>0</v>
      </c>
      <c r="H16" s="77">
        <v>0</v>
      </c>
      <c r="I16" s="75">
        <v>0</v>
      </c>
      <c r="J16" s="76">
        <v>0</v>
      </c>
      <c r="K16" s="77">
        <v>0</v>
      </c>
      <c r="L16" s="75">
        <v>0</v>
      </c>
      <c r="M16" s="76">
        <v>0</v>
      </c>
      <c r="N16" s="77">
        <v>0</v>
      </c>
      <c r="O16" s="75">
        <v>0</v>
      </c>
      <c r="P16" s="76">
        <v>0</v>
      </c>
      <c r="Q16" s="78">
        <v>0</v>
      </c>
      <c r="R16" s="75">
        <v>0</v>
      </c>
      <c r="S16" s="76">
        <v>0</v>
      </c>
      <c r="T16" s="78">
        <v>0</v>
      </c>
      <c r="U16" s="75">
        <v>0</v>
      </c>
      <c r="V16" s="76">
        <v>0</v>
      </c>
      <c r="W16" s="77">
        <v>0</v>
      </c>
      <c r="X16" s="75">
        <v>0</v>
      </c>
      <c r="Y16" s="76">
        <v>0</v>
      </c>
      <c r="Z16" s="77">
        <v>0</v>
      </c>
      <c r="AA16" s="75">
        <f t="shared" si="8"/>
        <v>7</v>
      </c>
      <c r="AB16" s="76">
        <f t="shared" si="8"/>
        <v>0</v>
      </c>
      <c r="AC16" s="78">
        <f t="shared" si="9"/>
        <v>7</v>
      </c>
    </row>
    <row r="17" spans="1:29" ht="12.6" customHeight="1" x14ac:dyDescent="0.2">
      <c r="A17" s="492" t="s">
        <v>14</v>
      </c>
      <c r="B17" s="3" t="s">
        <v>2</v>
      </c>
      <c r="C17" s="12"/>
      <c r="D17" s="13">
        <v>2</v>
      </c>
      <c r="E17" s="14">
        <v>2</v>
      </c>
      <c r="F17" s="12">
        <v>1</v>
      </c>
      <c r="G17" s="13"/>
      <c r="H17" s="14">
        <v>1</v>
      </c>
      <c r="I17" s="12"/>
      <c r="J17" s="13"/>
      <c r="K17" s="14"/>
      <c r="L17" s="12"/>
      <c r="M17" s="13"/>
      <c r="N17" s="14"/>
      <c r="O17" s="12"/>
      <c r="P17" s="13"/>
      <c r="Q17" s="46"/>
      <c r="R17" s="12"/>
      <c r="S17" s="13"/>
      <c r="T17" s="46"/>
      <c r="U17" s="12"/>
      <c r="V17" s="13"/>
      <c r="W17" s="14"/>
      <c r="X17" s="12"/>
      <c r="Y17" s="13">
        <v>1</v>
      </c>
      <c r="Z17" s="14">
        <v>1</v>
      </c>
      <c r="AA17" s="12">
        <f t="shared" si="8"/>
        <v>1</v>
      </c>
      <c r="AB17" s="13">
        <f t="shared" si="8"/>
        <v>3</v>
      </c>
      <c r="AC17" s="46">
        <f t="shared" si="9"/>
        <v>4</v>
      </c>
    </row>
    <row r="18" spans="1:29" ht="12.6" customHeight="1" x14ac:dyDescent="0.2">
      <c r="A18" s="492" t="s">
        <v>15</v>
      </c>
      <c r="B18" s="3" t="s">
        <v>2</v>
      </c>
      <c r="C18" s="12">
        <v>3</v>
      </c>
      <c r="D18" s="13">
        <v>5</v>
      </c>
      <c r="E18" s="14">
        <v>8</v>
      </c>
      <c r="F18" s="12"/>
      <c r="G18" s="13"/>
      <c r="H18" s="14"/>
      <c r="I18" s="12"/>
      <c r="J18" s="13"/>
      <c r="K18" s="14"/>
      <c r="L18" s="12"/>
      <c r="M18" s="13">
        <v>1</v>
      </c>
      <c r="N18" s="14">
        <v>1</v>
      </c>
      <c r="O18" s="12"/>
      <c r="P18" s="13"/>
      <c r="Q18" s="46"/>
      <c r="R18" s="12"/>
      <c r="S18" s="13"/>
      <c r="T18" s="46"/>
      <c r="U18" s="12">
        <v>2</v>
      </c>
      <c r="V18" s="13">
        <v>1</v>
      </c>
      <c r="W18" s="14">
        <v>3</v>
      </c>
      <c r="X18" s="12"/>
      <c r="Y18" s="13"/>
      <c r="Z18" s="14"/>
      <c r="AA18" s="12">
        <f t="shared" si="8"/>
        <v>5</v>
      </c>
      <c r="AB18" s="13">
        <f t="shared" si="8"/>
        <v>7</v>
      </c>
      <c r="AC18" s="46">
        <f t="shared" si="9"/>
        <v>12</v>
      </c>
    </row>
    <row r="19" spans="1:29" ht="12.6" customHeight="1" x14ac:dyDescent="0.2">
      <c r="A19" s="492" t="s">
        <v>16</v>
      </c>
      <c r="B19" s="3" t="s">
        <v>2</v>
      </c>
      <c r="C19" s="12"/>
      <c r="D19" s="13">
        <v>1</v>
      </c>
      <c r="E19" s="14">
        <v>1</v>
      </c>
      <c r="F19" s="12"/>
      <c r="G19" s="13"/>
      <c r="H19" s="14"/>
      <c r="I19" s="12"/>
      <c r="J19" s="13"/>
      <c r="K19" s="14"/>
      <c r="L19" s="12"/>
      <c r="M19" s="13"/>
      <c r="N19" s="14"/>
      <c r="O19" s="12"/>
      <c r="P19" s="13"/>
      <c r="Q19" s="46"/>
      <c r="R19" s="12"/>
      <c r="S19" s="13"/>
      <c r="T19" s="46"/>
      <c r="U19" s="12"/>
      <c r="V19" s="13"/>
      <c r="W19" s="14"/>
      <c r="X19" s="12"/>
      <c r="Y19" s="13"/>
      <c r="Z19" s="14"/>
      <c r="AA19" s="12">
        <f t="shared" si="8"/>
        <v>0</v>
      </c>
      <c r="AB19" s="13">
        <f t="shared" si="8"/>
        <v>1</v>
      </c>
      <c r="AC19" s="46">
        <f t="shared" si="9"/>
        <v>1</v>
      </c>
    </row>
    <row r="20" spans="1:29" ht="12.6" customHeight="1" x14ac:dyDescent="0.2">
      <c r="A20" s="492" t="s">
        <v>162</v>
      </c>
      <c r="B20" s="3" t="s">
        <v>85</v>
      </c>
      <c r="C20" s="12">
        <v>1</v>
      </c>
      <c r="D20" s="13"/>
      <c r="E20" s="14">
        <v>1</v>
      </c>
      <c r="F20" s="12"/>
      <c r="G20" s="13"/>
      <c r="H20" s="14"/>
      <c r="I20" s="12"/>
      <c r="J20" s="13"/>
      <c r="K20" s="14"/>
      <c r="L20" s="12"/>
      <c r="M20" s="13"/>
      <c r="N20" s="14"/>
      <c r="O20" s="12"/>
      <c r="P20" s="13"/>
      <c r="Q20" s="46"/>
      <c r="R20" s="12"/>
      <c r="S20" s="13"/>
      <c r="T20" s="46"/>
      <c r="U20" s="12"/>
      <c r="V20" s="13"/>
      <c r="W20" s="14"/>
      <c r="X20" s="12"/>
      <c r="Y20" s="13"/>
      <c r="Z20" s="14"/>
      <c r="AA20" s="12">
        <f t="shared" ref="AA20" si="10">SUM(C20,F20,I20,L20,O20,R20,U20,X20)</f>
        <v>1</v>
      </c>
      <c r="AB20" s="13">
        <f t="shared" ref="AB20" si="11">SUM(D20,G20,J20,M20,P20,S20,V20,Y20)</f>
        <v>0</v>
      </c>
      <c r="AC20" s="46">
        <f t="shared" ref="AC20" si="12">SUM(AA20:AB20)</f>
        <v>1</v>
      </c>
    </row>
    <row r="21" spans="1:29" ht="12.6" customHeight="1" x14ac:dyDescent="0.2">
      <c r="A21" s="492" t="s">
        <v>17</v>
      </c>
      <c r="B21" s="3" t="s">
        <v>86</v>
      </c>
      <c r="C21" s="12">
        <v>5</v>
      </c>
      <c r="D21" s="13">
        <v>8</v>
      </c>
      <c r="E21" s="14">
        <v>13</v>
      </c>
      <c r="F21" s="12"/>
      <c r="G21" s="13"/>
      <c r="H21" s="14"/>
      <c r="I21" s="12"/>
      <c r="J21" s="13"/>
      <c r="K21" s="14"/>
      <c r="L21" s="12">
        <v>1</v>
      </c>
      <c r="M21" s="13">
        <v>2</v>
      </c>
      <c r="N21" s="14">
        <v>3</v>
      </c>
      <c r="O21" s="12"/>
      <c r="P21" s="13">
        <v>1</v>
      </c>
      <c r="Q21" s="46">
        <v>1</v>
      </c>
      <c r="R21" s="12"/>
      <c r="S21" s="13"/>
      <c r="T21" s="46"/>
      <c r="U21" s="12">
        <v>4</v>
      </c>
      <c r="V21" s="13">
        <v>3</v>
      </c>
      <c r="W21" s="14">
        <v>7</v>
      </c>
      <c r="X21" s="12"/>
      <c r="Y21" s="13"/>
      <c r="Z21" s="14"/>
      <c r="AA21" s="12">
        <f t="shared" si="8"/>
        <v>10</v>
      </c>
      <c r="AB21" s="13">
        <f t="shared" si="8"/>
        <v>14</v>
      </c>
      <c r="AC21" s="46">
        <f t="shared" si="9"/>
        <v>24</v>
      </c>
    </row>
    <row r="22" spans="1:29" s="4" customFormat="1" ht="12.6" customHeight="1" x14ac:dyDescent="0.2">
      <c r="A22" s="66" t="s">
        <v>93</v>
      </c>
      <c r="B22" s="9"/>
      <c r="C22" s="15">
        <f>SUM(C17:C21)</f>
        <v>9</v>
      </c>
      <c r="D22" s="16">
        <f>SUM(D17:D21)</f>
        <v>16</v>
      </c>
      <c r="E22" s="16">
        <f t="shared" ref="E22:Z22" si="13">SUM(E17:E21)</f>
        <v>25</v>
      </c>
      <c r="F22" s="15">
        <f t="shared" si="13"/>
        <v>1</v>
      </c>
      <c r="G22" s="16">
        <f t="shared" si="13"/>
        <v>0</v>
      </c>
      <c r="H22" s="17">
        <f t="shared" si="13"/>
        <v>1</v>
      </c>
      <c r="I22" s="15">
        <f t="shared" si="13"/>
        <v>0</v>
      </c>
      <c r="J22" s="16">
        <f t="shared" si="13"/>
        <v>0</v>
      </c>
      <c r="K22" s="17">
        <f t="shared" si="13"/>
        <v>0</v>
      </c>
      <c r="L22" s="15">
        <f t="shared" si="13"/>
        <v>1</v>
      </c>
      <c r="M22" s="16">
        <f t="shared" si="13"/>
        <v>3</v>
      </c>
      <c r="N22" s="17">
        <f t="shared" si="13"/>
        <v>4</v>
      </c>
      <c r="O22" s="15">
        <f t="shared" si="13"/>
        <v>0</v>
      </c>
      <c r="P22" s="16">
        <f t="shared" si="13"/>
        <v>1</v>
      </c>
      <c r="Q22" s="47">
        <f t="shared" si="13"/>
        <v>1</v>
      </c>
      <c r="R22" s="15">
        <f t="shared" si="13"/>
        <v>0</v>
      </c>
      <c r="S22" s="16">
        <f t="shared" si="13"/>
        <v>0</v>
      </c>
      <c r="T22" s="47">
        <f t="shared" si="13"/>
        <v>0</v>
      </c>
      <c r="U22" s="15">
        <f t="shared" si="13"/>
        <v>6</v>
      </c>
      <c r="V22" s="16">
        <f t="shared" si="13"/>
        <v>4</v>
      </c>
      <c r="W22" s="17">
        <f t="shared" si="13"/>
        <v>10</v>
      </c>
      <c r="X22" s="15">
        <f t="shared" si="13"/>
        <v>0</v>
      </c>
      <c r="Y22" s="16">
        <f t="shared" si="13"/>
        <v>1</v>
      </c>
      <c r="Z22" s="17">
        <f t="shared" si="13"/>
        <v>1</v>
      </c>
      <c r="AA22" s="15">
        <f>SUM(AA17:AA21)</f>
        <v>17</v>
      </c>
      <c r="AB22" s="16">
        <f>SUM(AB17:AB21)</f>
        <v>25</v>
      </c>
      <c r="AC22" s="47">
        <f t="shared" ref="AC22" si="14">SUM(AC17:AC21)</f>
        <v>42</v>
      </c>
    </row>
    <row r="23" spans="1:29" ht="12.6" customHeight="1" x14ac:dyDescent="0.2">
      <c r="A23" s="562" t="s">
        <v>18</v>
      </c>
      <c r="B23" s="3" t="s">
        <v>86</v>
      </c>
      <c r="C23" s="12">
        <v>1</v>
      </c>
      <c r="D23" s="13">
        <v>3</v>
      </c>
      <c r="E23" s="14">
        <v>4</v>
      </c>
      <c r="F23" s="12"/>
      <c r="G23" s="13"/>
      <c r="H23" s="14"/>
      <c r="I23" s="12"/>
      <c r="J23" s="13"/>
      <c r="K23" s="14"/>
      <c r="L23" s="12">
        <v>1</v>
      </c>
      <c r="M23" s="13"/>
      <c r="N23" s="14">
        <v>1</v>
      </c>
      <c r="O23" s="12">
        <v>1</v>
      </c>
      <c r="P23" s="13"/>
      <c r="Q23" s="46">
        <v>1</v>
      </c>
      <c r="R23" s="12"/>
      <c r="S23" s="13"/>
      <c r="T23" s="46"/>
      <c r="U23" s="12"/>
      <c r="V23" s="13"/>
      <c r="W23" s="14"/>
      <c r="X23" s="12">
        <v>1</v>
      </c>
      <c r="Y23" s="13">
        <v>1</v>
      </c>
      <c r="Z23" s="14">
        <v>2</v>
      </c>
      <c r="AA23" s="12">
        <f t="shared" ref="AA23:AB29" si="15">SUM(C23,F23,I23,L23,O23,R23,U23,X23)</f>
        <v>4</v>
      </c>
      <c r="AB23" s="13">
        <f t="shared" si="15"/>
        <v>4</v>
      </c>
      <c r="AC23" s="46">
        <f t="shared" ref="AC23:AC29" si="16">SUM(AA23:AB23)</f>
        <v>8</v>
      </c>
    </row>
    <row r="24" spans="1:29" ht="12.6" customHeight="1" x14ac:dyDescent="0.2">
      <c r="A24" s="574"/>
      <c r="B24" s="3" t="s">
        <v>2</v>
      </c>
      <c r="C24" s="12">
        <v>1</v>
      </c>
      <c r="D24" s="13">
        <v>1</v>
      </c>
      <c r="E24" s="14">
        <v>2</v>
      </c>
      <c r="F24" s="12">
        <v>1</v>
      </c>
      <c r="G24" s="13"/>
      <c r="H24" s="14">
        <v>1</v>
      </c>
      <c r="I24" s="12"/>
      <c r="J24" s="13"/>
      <c r="K24" s="14"/>
      <c r="L24" s="12"/>
      <c r="M24" s="13"/>
      <c r="N24" s="14"/>
      <c r="O24" s="12"/>
      <c r="P24" s="13"/>
      <c r="Q24" s="46"/>
      <c r="R24" s="12"/>
      <c r="S24" s="13"/>
      <c r="T24" s="46"/>
      <c r="U24" s="12"/>
      <c r="V24" s="13"/>
      <c r="W24" s="14"/>
      <c r="X24" s="12">
        <v>1</v>
      </c>
      <c r="Y24" s="13"/>
      <c r="Z24" s="14">
        <v>1</v>
      </c>
      <c r="AA24" s="12">
        <f t="shared" si="15"/>
        <v>3</v>
      </c>
      <c r="AB24" s="13">
        <f t="shared" si="15"/>
        <v>1</v>
      </c>
      <c r="AC24" s="46">
        <f t="shared" si="16"/>
        <v>4</v>
      </c>
    </row>
    <row r="25" spans="1:29" ht="12.6" customHeight="1" x14ac:dyDescent="0.2">
      <c r="A25" s="492" t="s">
        <v>19</v>
      </c>
      <c r="B25" s="3" t="s">
        <v>2</v>
      </c>
      <c r="C25" s="12">
        <v>1</v>
      </c>
      <c r="D25" s="13"/>
      <c r="E25" s="14">
        <v>1</v>
      </c>
      <c r="F25" s="12"/>
      <c r="G25" s="13"/>
      <c r="H25" s="14"/>
      <c r="I25" s="12"/>
      <c r="J25" s="13"/>
      <c r="K25" s="14"/>
      <c r="L25" s="12"/>
      <c r="M25" s="13"/>
      <c r="N25" s="14"/>
      <c r="O25" s="12"/>
      <c r="P25" s="13"/>
      <c r="Q25" s="46"/>
      <c r="R25" s="12"/>
      <c r="S25" s="13"/>
      <c r="T25" s="46"/>
      <c r="U25" s="12"/>
      <c r="V25" s="13"/>
      <c r="W25" s="14"/>
      <c r="X25" s="12"/>
      <c r="Y25" s="13"/>
      <c r="Z25" s="14"/>
      <c r="AA25" s="12">
        <f t="shared" si="15"/>
        <v>1</v>
      </c>
      <c r="AB25" s="13">
        <f t="shared" si="15"/>
        <v>0</v>
      </c>
      <c r="AC25" s="46">
        <f t="shared" si="16"/>
        <v>1</v>
      </c>
    </row>
    <row r="26" spans="1:29" ht="12.6" customHeight="1" x14ac:dyDescent="0.2">
      <c r="A26" s="492" t="s">
        <v>20</v>
      </c>
      <c r="B26" s="3" t="s">
        <v>2</v>
      </c>
      <c r="C26" s="12">
        <v>1</v>
      </c>
      <c r="D26" s="13">
        <v>1</v>
      </c>
      <c r="E26" s="14">
        <v>2</v>
      </c>
      <c r="F26" s="12"/>
      <c r="G26" s="13"/>
      <c r="H26" s="14"/>
      <c r="I26" s="12"/>
      <c r="J26" s="13"/>
      <c r="K26" s="14"/>
      <c r="L26" s="12"/>
      <c r="M26" s="13"/>
      <c r="N26" s="14"/>
      <c r="O26" s="12"/>
      <c r="P26" s="13"/>
      <c r="Q26" s="46"/>
      <c r="R26" s="12"/>
      <c r="S26" s="13"/>
      <c r="T26" s="46"/>
      <c r="U26" s="12"/>
      <c r="V26" s="13"/>
      <c r="W26" s="14"/>
      <c r="X26" s="12"/>
      <c r="Y26" s="13"/>
      <c r="Z26" s="14"/>
      <c r="AA26" s="12">
        <f t="shared" si="15"/>
        <v>1</v>
      </c>
      <c r="AB26" s="13">
        <f t="shared" si="15"/>
        <v>1</v>
      </c>
      <c r="AC26" s="46">
        <f t="shared" si="16"/>
        <v>2</v>
      </c>
    </row>
    <row r="27" spans="1:29" ht="12.6" customHeight="1" x14ac:dyDescent="0.2">
      <c r="A27" s="492" t="s">
        <v>149</v>
      </c>
      <c r="B27" s="3" t="s">
        <v>2</v>
      </c>
      <c r="C27" s="12"/>
      <c r="D27" s="13">
        <v>1</v>
      </c>
      <c r="E27" s="14">
        <v>1</v>
      </c>
      <c r="F27" s="12"/>
      <c r="G27" s="13"/>
      <c r="H27" s="14"/>
      <c r="I27" s="12"/>
      <c r="J27" s="13"/>
      <c r="K27" s="14"/>
      <c r="L27" s="12"/>
      <c r="M27" s="13"/>
      <c r="N27" s="14"/>
      <c r="O27" s="12"/>
      <c r="P27" s="13"/>
      <c r="Q27" s="46"/>
      <c r="R27" s="12"/>
      <c r="S27" s="13"/>
      <c r="T27" s="46"/>
      <c r="U27" s="12"/>
      <c r="V27" s="13"/>
      <c r="W27" s="14"/>
      <c r="X27" s="12"/>
      <c r="Y27" s="13"/>
      <c r="Z27" s="14"/>
      <c r="AA27" s="12">
        <f t="shared" si="15"/>
        <v>0</v>
      </c>
      <c r="AB27" s="13">
        <f t="shared" si="15"/>
        <v>1</v>
      </c>
      <c r="AC27" s="46">
        <f t="shared" si="16"/>
        <v>1</v>
      </c>
    </row>
    <row r="28" spans="1:29" ht="12.6" customHeight="1" x14ac:dyDescent="0.2">
      <c r="A28" s="492" t="s">
        <v>21</v>
      </c>
      <c r="B28" s="3" t="s">
        <v>2</v>
      </c>
      <c r="C28" s="12">
        <v>1</v>
      </c>
      <c r="D28" s="13">
        <v>2</v>
      </c>
      <c r="E28" s="14">
        <v>3</v>
      </c>
      <c r="F28" s="12"/>
      <c r="G28" s="13"/>
      <c r="H28" s="14"/>
      <c r="I28" s="12"/>
      <c r="J28" s="13"/>
      <c r="K28" s="14"/>
      <c r="L28" s="12"/>
      <c r="M28" s="13"/>
      <c r="N28" s="14"/>
      <c r="O28" s="12"/>
      <c r="P28" s="13"/>
      <c r="Q28" s="46"/>
      <c r="R28" s="12"/>
      <c r="S28" s="13"/>
      <c r="T28" s="46"/>
      <c r="U28" s="12"/>
      <c r="V28" s="13"/>
      <c r="W28" s="14"/>
      <c r="X28" s="12">
        <v>1</v>
      </c>
      <c r="Y28" s="13"/>
      <c r="Z28" s="14">
        <v>1</v>
      </c>
      <c r="AA28" s="12">
        <f t="shared" si="15"/>
        <v>2</v>
      </c>
      <c r="AB28" s="13">
        <f t="shared" si="15"/>
        <v>2</v>
      </c>
      <c r="AC28" s="46">
        <f t="shared" si="16"/>
        <v>4</v>
      </c>
    </row>
    <row r="29" spans="1:29" ht="12.6" customHeight="1" x14ac:dyDescent="0.2">
      <c r="A29" s="492" t="s">
        <v>22</v>
      </c>
      <c r="B29" s="3" t="s">
        <v>2</v>
      </c>
      <c r="C29" s="12"/>
      <c r="D29" s="13">
        <v>2</v>
      </c>
      <c r="E29" s="14">
        <v>2</v>
      </c>
      <c r="F29" s="12"/>
      <c r="G29" s="13"/>
      <c r="H29" s="14"/>
      <c r="I29" s="12"/>
      <c r="J29" s="13"/>
      <c r="K29" s="14"/>
      <c r="L29" s="12"/>
      <c r="M29" s="13"/>
      <c r="N29" s="14"/>
      <c r="O29" s="12"/>
      <c r="P29" s="13"/>
      <c r="Q29" s="46"/>
      <c r="R29" s="12"/>
      <c r="S29" s="13"/>
      <c r="T29" s="46"/>
      <c r="U29" s="12"/>
      <c r="V29" s="13"/>
      <c r="W29" s="14"/>
      <c r="X29" s="12"/>
      <c r="Y29" s="13"/>
      <c r="Z29" s="14"/>
      <c r="AA29" s="12">
        <f t="shared" si="15"/>
        <v>0</v>
      </c>
      <c r="AB29" s="13">
        <f t="shared" si="15"/>
        <v>2</v>
      </c>
      <c r="AC29" s="46">
        <f t="shared" si="16"/>
        <v>2</v>
      </c>
    </row>
    <row r="30" spans="1:29" s="4" customFormat="1" ht="12.6" customHeight="1" x14ac:dyDescent="0.2">
      <c r="A30" s="66" t="s">
        <v>94</v>
      </c>
      <c r="B30" s="9"/>
      <c r="C30" s="15">
        <f>SUM(C23:C29)</f>
        <v>5</v>
      </c>
      <c r="D30" s="16">
        <f t="shared" ref="D30:Z30" si="17">SUM(D23:D29)</f>
        <v>10</v>
      </c>
      <c r="E30" s="17">
        <f t="shared" si="17"/>
        <v>15</v>
      </c>
      <c r="F30" s="15">
        <f t="shared" si="17"/>
        <v>1</v>
      </c>
      <c r="G30" s="16">
        <f t="shared" si="17"/>
        <v>0</v>
      </c>
      <c r="H30" s="17">
        <f t="shared" si="17"/>
        <v>1</v>
      </c>
      <c r="I30" s="15">
        <f t="shared" si="17"/>
        <v>0</v>
      </c>
      <c r="J30" s="16">
        <f t="shared" si="17"/>
        <v>0</v>
      </c>
      <c r="K30" s="17">
        <f t="shared" si="17"/>
        <v>0</v>
      </c>
      <c r="L30" s="15">
        <f t="shared" si="17"/>
        <v>1</v>
      </c>
      <c r="M30" s="16">
        <f t="shared" si="17"/>
        <v>0</v>
      </c>
      <c r="N30" s="17">
        <f t="shared" si="17"/>
        <v>1</v>
      </c>
      <c r="O30" s="15">
        <f t="shared" si="17"/>
        <v>1</v>
      </c>
      <c r="P30" s="16">
        <f t="shared" si="17"/>
        <v>0</v>
      </c>
      <c r="Q30" s="47">
        <f t="shared" si="17"/>
        <v>1</v>
      </c>
      <c r="R30" s="15">
        <f t="shared" si="17"/>
        <v>0</v>
      </c>
      <c r="S30" s="16">
        <f t="shared" si="17"/>
        <v>0</v>
      </c>
      <c r="T30" s="47">
        <f t="shared" si="17"/>
        <v>0</v>
      </c>
      <c r="U30" s="15">
        <f t="shared" si="17"/>
        <v>0</v>
      </c>
      <c r="V30" s="16">
        <f t="shared" si="17"/>
        <v>0</v>
      </c>
      <c r="W30" s="17">
        <f t="shared" si="17"/>
        <v>0</v>
      </c>
      <c r="X30" s="15">
        <f t="shared" si="17"/>
        <v>3</v>
      </c>
      <c r="Y30" s="16">
        <f t="shared" si="17"/>
        <v>1</v>
      </c>
      <c r="Z30" s="17">
        <f t="shared" si="17"/>
        <v>4</v>
      </c>
      <c r="AA30" s="15">
        <f>SUM(AA23:AA29)</f>
        <v>11</v>
      </c>
      <c r="AB30" s="16">
        <f>SUM(AB23:AB29)</f>
        <v>11</v>
      </c>
      <c r="AC30" s="47">
        <f>SUM(AC23:AC29)</f>
        <v>22</v>
      </c>
    </row>
    <row r="31" spans="1:29" ht="12.6" customHeight="1" x14ac:dyDescent="0.2">
      <c r="A31" s="492" t="s">
        <v>23</v>
      </c>
      <c r="B31" s="3" t="s">
        <v>2</v>
      </c>
      <c r="C31" s="12">
        <v>1</v>
      </c>
      <c r="D31" s="13">
        <v>1</v>
      </c>
      <c r="E31" s="14">
        <v>2</v>
      </c>
      <c r="F31" s="12"/>
      <c r="G31" s="13"/>
      <c r="H31" s="14"/>
      <c r="I31" s="12"/>
      <c r="J31" s="13"/>
      <c r="K31" s="14"/>
      <c r="L31" s="12"/>
      <c r="M31" s="13"/>
      <c r="N31" s="14"/>
      <c r="O31" s="12"/>
      <c r="P31" s="13"/>
      <c r="Q31" s="46"/>
      <c r="R31" s="12"/>
      <c r="S31" s="13"/>
      <c r="T31" s="46"/>
      <c r="U31" s="12">
        <v>1</v>
      </c>
      <c r="V31" s="13"/>
      <c r="W31" s="14">
        <v>1</v>
      </c>
      <c r="X31" s="12"/>
      <c r="Y31" s="13">
        <v>1</v>
      </c>
      <c r="Z31" s="14">
        <v>1</v>
      </c>
      <c r="AA31" s="12">
        <f t="shared" ref="AA31:AB32" si="18">SUM(C31,F31,I31,L31,O31,R31,U31,X31)</f>
        <v>2</v>
      </c>
      <c r="AB31" s="13">
        <f t="shared" si="18"/>
        <v>2</v>
      </c>
      <c r="AC31" s="46">
        <f t="shared" ref="AC31:AC32" si="19">SUM(AA31:AB31)</f>
        <v>4</v>
      </c>
    </row>
    <row r="32" spans="1:29" ht="12.6" customHeight="1" x14ac:dyDescent="0.2">
      <c r="A32" s="492" t="s">
        <v>24</v>
      </c>
      <c r="B32" s="3" t="s">
        <v>86</v>
      </c>
      <c r="C32" s="12"/>
      <c r="D32" s="13">
        <v>2</v>
      </c>
      <c r="E32" s="14">
        <v>2</v>
      </c>
      <c r="F32" s="12"/>
      <c r="G32" s="13">
        <v>1</v>
      </c>
      <c r="H32" s="14">
        <v>1</v>
      </c>
      <c r="I32" s="12"/>
      <c r="J32" s="13"/>
      <c r="K32" s="14"/>
      <c r="L32" s="12"/>
      <c r="M32" s="13">
        <v>2</v>
      </c>
      <c r="N32" s="14">
        <v>2</v>
      </c>
      <c r="O32" s="12"/>
      <c r="P32" s="13"/>
      <c r="Q32" s="46"/>
      <c r="R32" s="12"/>
      <c r="S32" s="13"/>
      <c r="T32" s="46"/>
      <c r="U32" s="12">
        <v>4</v>
      </c>
      <c r="V32" s="13">
        <v>3</v>
      </c>
      <c r="W32" s="14">
        <v>7</v>
      </c>
      <c r="X32" s="12">
        <v>2</v>
      </c>
      <c r="Y32" s="13"/>
      <c r="Z32" s="14">
        <v>2</v>
      </c>
      <c r="AA32" s="12">
        <f t="shared" si="18"/>
        <v>6</v>
      </c>
      <c r="AB32" s="13">
        <f t="shared" si="18"/>
        <v>8</v>
      </c>
      <c r="AC32" s="46">
        <f t="shared" si="19"/>
        <v>14</v>
      </c>
    </row>
    <row r="33" spans="1:31" s="4" customFormat="1" ht="12.6" customHeight="1" x14ac:dyDescent="0.2">
      <c r="A33" s="66" t="s">
        <v>95</v>
      </c>
      <c r="B33" s="9"/>
      <c r="C33" s="15">
        <f>SUM(C31:C32)</f>
        <v>1</v>
      </c>
      <c r="D33" s="16">
        <f t="shared" ref="D33:Z33" si="20">SUM(D31:D32)</f>
        <v>3</v>
      </c>
      <c r="E33" s="17">
        <f t="shared" si="20"/>
        <v>4</v>
      </c>
      <c r="F33" s="15">
        <f t="shared" si="20"/>
        <v>0</v>
      </c>
      <c r="G33" s="16">
        <f t="shared" si="20"/>
        <v>1</v>
      </c>
      <c r="H33" s="17">
        <f t="shared" si="20"/>
        <v>1</v>
      </c>
      <c r="I33" s="15">
        <f t="shared" si="20"/>
        <v>0</v>
      </c>
      <c r="J33" s="16">
        <f t="shared" si="20"/>
        <v>0</v>
      </c>
      <c r="K33" s="17">
        <f t="shared" si="20"/>
        <v>0</v>
      </c>
      <c r="L33" s="15">
        <f t="shared" si="20"/>
        <v>0</v>
      </c>
      <c r="M33" s="16">
        <f t="shared" si="20"/>
        <v>2</v>
      </c>
      <c r="N33" s="17">
        <f t="shared" si="20"/>
        <v>2</v>
      </c>
      <c r="O33" s="15">
        <f t="shared" si="20"/>
        <v>0</v>
      </c>
      <c r="P33" s="16">
        <f t="shared" si="20"/>
        <v>0</v>
      </c>
      <c r="Q33" s="47">
        <f t="shared" si="20"/>
        <v>0</v>
      </c>
      <c r="R33" s="15">
        <f t="shared" si="20"/>
        <v>0</v>
      </c>
      <c r="S33" s="16">
        <f t="shared" si="20"/>
        <v>0</v>
      </c>
      <c r="T33" s="47">
        <f t="shared" si="20"/>
        <v>0</v>
      </c>
      <c r="U33" s="15">
        <f t="shared" si="20"/>
        <v>5</v>
      </c>
      <c r="V33" s="16">
        <f t="shared" si="20"/>
        <v>3</v>
      </c>
      <c r="W33" s="17">
        <f t="shared" si="20"/>
        <v>8</v>
      </c>
      <c r="X33" s="15">
        <f t="shared" si="20"/>
        <v>2</v>
      </c>
      <c r="Y33" s="16">
        <f t="shared" si="20"/>
        <v>1</v>
      </c>
      <c r="Z33" s="17">
        <f t="shared" si="20"/>
        <v>3</v>
      </c>
      <c r="AA33" s="15">
        <f>SUM(AA31:AA32)</f>
        <v>8</v>
      </c>
      <c r="AB33" s="16">
        <f t="shared" ref="AB33:AC33" si="21">SUM(AB31:AB32)</f>
        <v>10</v>
      </c>
      <c r="AC33" s="47">
        <f t="shared" si="21"/>
        <v>18</v>
      </c>
    </row>
    <row r="34" spans="1:31" ht="12.6" customHeight="1" x14ac:dyDescent="0.2">
      <c r="A34" s="492" t="s">
        <v>25</v>
      </c>
      <c r="B34" s="3" t="s">
        <v>2</v>
      </c>
      <c r="C34" s="12">
        <v>28</v>
      </c>
      <c r="D34" s="13">
        <v>14</v>
      </c>
      <c r="E34" s="14">
        <v>42</v>
      </c>
      <c r="F34" s="12">
        <v>10</v>
      </c>
      <c r="G34" s="13">
        <v>2</v>
      </c>
      <c r="H34" s="14">
        <v>12</v>
      </c>
      <c r="I34" s="12">
        <v>2</v>
      </c>
      <c r="J34" s="13">
        <v>1</v>
      </c>
      <c r="K34" s="14">
        <v>3</v>
      </c>
      <c r="L34" s="12"/>
      <c r="M34" s="13">
        <v>1</v>
      </c>
      <c r="N34" s="14">
        <v>1</v>
      </c>
      <c r="O34" s="12">
        <v>3</v>
      </c>
      <c r="P34" s="13"/>
      <c r="Q34" s="46">
        <v>3</v>
      </c>
      <c r="R34" s="12"/>
      <c r="S34" s="13"/>
      <c r="T34" s="46"/>
      <c r="U34" s="12">
        <v>2</v>
      </c>
      <c r="V34" s="13"/>
      <c r="W34" s="14">
        <v>2</v>
      </c>
      <c r="X34" s="12">
        <v>4</v>
      </c>
      <c r="Y34" s="13">
        <v>2</v>
      </c>
      <c r="Z34" s="14">
        <v>6</v>
      </c>
      <c r="AA34" s="12">
        <f t="shared" ref="AA34:AB42" si="22">SUM(C34,F34,I34,L34,O34,R34,U34,X34)</f>
        <v>49</v>
      </c>
      <c r="AB34" s="13">
        <f t="shared" si="22"/>
        <v>20</v>
      </c>
      <c r="AC34" s="46">
        <f t="shared" ref="AC34:AC42" si="23">SUM(AA34:AB34)</f>
        <v>69</v>
      </c>
    </row>
    <row r="35" spans="1:31" ht="12.6" customHeight="1" x14ac:dyDescent="0.2">
      <c r="A35" s="492" t="s">
        <v>170</v>
      </c>
      <c r="B35" s="3" t="s">
        <v>87</v>
      </c>
      <c r="C35" s="12">
        <v>1</v>
      </c>
      <c r="D35" s="13"/>
      <c r="E35" s="14">
        <v>1</v>
      </c>
      <c r="F35" s="12"/>
      <c r="G35" s="13"/>
      <c r="H35" s="14"/>
      <c r="I35" s="12"/>
      <c r="J35" s="13"/>
      <c r="K35" s="14"/>
      <c r="L35" s="12"/>
      <c r="M35" s="13"/>
      <c r="N35" s="14"/>
      <c r="O35" s="12"/>
      <c r="P35" s="13"/>
      <c r="Q35" s="46"/>
      <c r="R35" s="12"/>
      <c r="S35" s="13"/>
      <c r="T35" s="46"/>
      <c r="U35" s="12"/>
      <c r="V35" s="13"/>
      <c r="W35" s="14"/>
      <c r="X35" s="12"/>
      <c r="Y35" s="13"/>
      <c r="Z35" s="14"/>
      <c r="AA35" s="12">
        <f t="shared" ref="AA35" si="24">SUM(C35,F35,I35,L35,O35,R35,U35,X35)</f>
        <v>1</v>
      </c>
      <c r="AB35" s="13">
        <f t="shared" ref="AB35" si="25">SUM(D35,G35,J35,M35,P35,S35,V35,Y35)</f>
        <v>0</v>
      </c>
      <c r="AC35" s="46">
        <f t="shared" ref="AC35" si="26">SUM(AA35:AB35)</f>
        <v>1</v>
      </c>
    </row>
    <row r="36" spans="1:31" ht="12.6" customHeight="1" x14ac:dyDescent="0.2">
      <c r="A36" s="117" t="s">
        <v>159</v>
      </c>
      <c r="B36" s="118" t="s">
        <v>87</v>
      </c>
      <c r="C36" s="119"/>
      <c r="D36" s="120">
        <v>1</v>
      </c>
      <c r="E36" s="121">
        <v>1</v>
      </c>
      <c r="F36" s="119">
        <v>1</v>
      </c>
      <c r="G36" s="120"/>
      <c r="H36" s="121">
        <v>1</v>
      </c>
      <c r="I36" s="119"/>
      <c r="J36" s="120"/>
      <c r="K36" s="121"/>
      <c r="L36" s="119"/>
      <c r="M36" s="120"/>
      <c r="N36" s="121"/>
      <c r="O36" s="119"/>
      <c r="P36" s="120"/>
      <c r="Q36" s="122"/>
      <c r="R36" s="119"/>
      <c r="S36" s="120"/>
      <c r="T36" s="122"/>
      <c r="U36" s="119"/>
      <c r="V36" s="120"/>
      <c r="W36" s="121"/>
      <c r="X36" s="119"/>
      <c r="Y36" s="120"/>
      <c r="Z36" s="121"/>
      <c r="AA36" s="119">
        <f t="shared" si="22"/>
        <v>1</v>
      </c>
      <c r="AB36" s="120">
        <f t="shared" si="22"/>
        <v>1</v>
      </c>
      <c r="AC36" s="122">
        <f t="shared" si="23"/>
        <v>2</v>
      </c>
    </row>
    <row r="37" spans="1:31" ht="12.6" customHeight="1" x14ac:dyDescent="0.2">
      <c r="A37" s="492" t="s">
        <v>125</v>
      </c>
      <c r="B37" s="3" t="s">
        <v>126</v>
      </c>
      <c r="C37" s="12">
        <v>5</v>
      </c>
      <c r="D37" s="13">
        <v>2</v>
      </c>
      <c r="E37" s="14">
        <v>7</v>
      </c>
      <c r="F37" s="12"/>
      <c r="G37" s="13"/>
      <c r="H37" s="14"/>
      <c r="I37" s="12"/>
      <c r="J37" s="13"/>
      <c r="K37" s="14"/>
      <c r="L37" s="12"/>
      <c r="M37" s="13"/>
      <c r="N37" s="14"/>
      <c r="O37" s="12"/>
      <c r="P37" s="13"/>
      <c r="Q37" s="46"/>
      <c r="R37" s="12"/>
      <c r="S37" s="13"/>
      <c r="T37" s="46"/>
      <c r="U37" s="12"/>
      <c r="V37" s="13">
        <v>2</v>
      </c>
      <c r="W37" s="14">
        <v>2</v>
      </c>
      <c r="X37" s="12"/>
      <c r="Y37" s="13">
        <v>1</v>
      </c>
      <c r="Z37" s="14">
        <v>1</v>
      </c>
      <c r="AA37" s="12">
        <f t="shared" si="22"/>
        <v>5</v>
      </c>
      <c r="AB37" s="13">
        <f t="shared" si="22"/>
        <v>5</v>
      </c>
      <c r="AC37" s="46">
        <f t="shared" si="23"/>
        <v>10</v>
      </c>
    </row>
    <row r="38" spans="1:31" ht="12.6" customHeight="1" x14ac:dyDescent="0.2">
      <c r="A38" s="492"/>
      <c r="B38" s="3" t="s">
        <v>2</v>
      </c>
      <c r="C38" s="12">
        <v>17</v>
      </c>
      <c r="D38" s="13">
        <v>11</v>
      </c>
      <c r="E38" s="14">
        <v>28</v>
      </c>
      <c r="F38" s="12"/>
      <c r="G38" s="13"/>
      <c r="H38" s="14"/>
      <c r="I38" s="12"/>
      <c r="J38" s="13"/>
      <c r="K38" s="14"/>
      <c r="L38" s="12"/>
      <c r="M38" s="13">
        <v>1</v>
      </c>
      <c r="N38" s="14">
        <v>1</v>
      </c>
      <c r="O38" s="12"/>
      <c r="P38" s="13"/>
      <c r="Q38" s="46"/>
      <c r="R38" s="12"/>
      <c r="S38" s="13"/>
      <c r="T38" s="46"/>
      <c r="U38" s="12"/>
      <c r="V38" s="13"/>
      <c r="W38" s="14"/>
      <c r="X38" s="12">
        <v>1</v>
      </c>
      <c r="Y38" s="13">
        <v>1</v>
      </c>
      <c r="Z38" s="14">
        <v>2</v>
      </c>
      <c r="AA38" s="12">
        <f t="shared" si="22"/>
        <v>18</v>
      </c>
      <c r="AB38" s="13">
        <f t="shared" si="22"/>
        <v>13</v>
      </c>
      <c r="AC38" s="46">
        <f t="shared" si="23"/>
        <v>31</v>
      </c>
    </row>
    <row r="39" spans="1:31" ht="12.6" customHeight="1" x14ac:dyDescent="0.2">
      <c r="A39" s="66" t="s">
        <v>127</v>
      </c>
      <c r="B39" s="9"/>
      <c r="C39" s="15">
        <f>SUM(C37:C38)</f>
        <v>22</v>
      </c>
      <c r="D39" s="16">
        <f t="shared" ref="D39:Z39" si="27">SUM(D37:D38)</f>
        <v>13</v>
      </c>
      <c r="E39" s="17">
        <f t="shared" si="27"/>
        <v>35</v>
      </c>
      <c r="F39" s="15">
        <f t="shared" si="27"/>
        <v>0</v>
      </c>
      <c r="G39" s="16">
        <f t="shared" si="27"/>
        <v>0</v>
      </c>
      <c r="H39" s="17">
        <f t="shared" si="27"/>
        <v>0</v>
      </c>
      <c r="I39" s="15">
        <f t="shared" si="27"/>
        <v>0</v>
      </c>
      <c r="J39" s="16">
        <f t="shared" si="27"/>
        <v>0</v>
      </c>
      <c r="K39" s="17">
        <f t="shared" si="27"/>
        <v>0</v>
      </c>
      <c r="L39" s="15">
        <f t="shared" si="27"/>
        <v>0</v>
      </c>
      <c r="M39" s="16">
        <f t="shared" si="27"/>
        <v>1</v>
      </c>
      <c r="N39" s="17">
        <f t="shared" si="27"/>
        <v>1</v>
      </c>
      <c r="O39" s="15">
        <f t="shared" si="27"/>
        <v>0</v>
      </c>
      <c r="P39" s="16">
        <f t="shared" si="27"/>
        <v>0</v>
      </c>
      <c r="Q39" s="47">
        <f t="shared" si="27"/>
        <v>0</v>
      </c>
      <c r="R39" s="15">
        <f t="shared" si="27"/>
        <v>0</v>
      </c>
      <c r="S39" s="16">
        <f t="shared" si="27"/>
        <v>0</v>
      </c>
      <c r="T39" s="47">
        <f t="shared" si="27"/>
        <v>0</v>
      </c>
      <c r="U39" s="15">
        <f t="shared" si="27"/>
        <v>0</v>
      </c>
      <c r="V39" s="16">
        <f t="shared" si="27"/>
        <v>2</v>
      </c>
      <c r="W39" s="17">
        <f t="shared" si="27"/>
        <v>2</v>
      </c>
      <c r="X39" s="15">
        <f t="shared" si="27"/>
        <v>1</v>
      </c>
      <c r="Y39" s="16">
        <f t="shared" si="27"/>
        <v>2</v>
      </c>
      <c r="Z39" s="17">
        <f t="shared" si="27"/>
        <v>3</v>
      </c>
      <c r="AA39" s="15">
        <f>SUM(AA37:AA38)</f>
        <v>23</v>
      </c>
      <c r="AB39" s="16">
        <f t="shared" ref="AB39:AC39" si="28">SUM(AB37:AB38)</f>
        <v>18</v>
      </c>
      <c r="AC39" s="47">
        <f t="shared" si="28"/>
        <v>41</v>
      </c>
    </row>
    <row r="40" spans="1:31" ht="12.6" customHeight="1" x14ac:dyDescent="0.2">
      <c r="A40" s="73" t="s">
        <v>26</v>
      </c>
      <c r="B40" s="74" t="s">
        <v>2</v>
      </c>
      <c r="C40" s="75">
        <v>8</v>
      </c>
      <c r="D40" s="76">
        <v>2</v>
      </c>
      <c r="E40" s="77">
        <v>10</v>
      </c>
      <c r="F40" s="75">
        <v>7</v>
      </c>
      <c r="G40" s="76"/>
      <c r="H40" s="77">
        <v>7</v>
      </c>
      <c r="I40" s="75"/>
      <c r="J40" s="76"/>
      <c r="K40" s="77"/>
      <c r="L40" s="75">
        <v>1</v>
      </c>
      <c r="M40" s="76"/>
      <c r="N40" s="77">
        <v>1</v>
      </c>
      <c r="O40" s="75">
        <v>2</v>
      </c>
      <c r="P40" s="76"/>
      <c r="Q40" s="78">
        <v>2</v>
      </c>
      <c r="R40" s="75"/>
      <c r="S40" s="76"/>
      <c r="T40" s="78"/>
      <c r="U40" s="75">
        <v>1</v>
      </c>
      <c r="V40" s="76"/>
      <c r="W40" s="77">
        <v>1</v>
      </c>
      <c r="X40" s="75"/>
      <c r="Y40" s="76"/>
      <c r="Z40" s="77"/>
      <c r="AA40" s="75">
        <f t="shared" si="22"/>
        <v>19</v>
      </c>
      <c r="AB40" s="76">
        <f t="shared" si="22"/>
        <v>2</v>
      </c>
      <c r="AC40" s="78">
        <f t="shared" si="23"/>
        <v>21</v>
      </c>
    </row>
    <row r="41" spans="1:31" ht="12.6" customHeight="1" x14ac:dyDescent="0.2">
      <c r="A41" s="73" t="s">
        <v>27</v>
      </c>
      <c r="B41" s="74" t="s">
        <v>90</v>
      </c>
      <c r="C41" s="75">
        <v>2</v>
      </c>
      <c r="D41" s="76">
        <v>5</v>
      </c>
      <c r="E41" s="77">
        <v>7</v>
      </c>
      <c r="F41" s="75">
        <v>0</v>
      </c>
      <c r="G41" s="76">
        <v>0</v>
      </c>
      <c r="H41" s="77">
        <v>0</v>
      </c>
      <c r="I41" s="75">
        <v>0</v>
      </c>
      <c r="J41" s="76">
        <v>0</v>
      </c>
      <c r="K41" s="77">
        <v>0</v>
      </c>
      <c r="L41" s="75">
        <v>1</v>
      </c>
      <c r="M41" s="76">
        <v>0</v>
      </c>
      <c r="N41" s="77">
        <v>1</v>
      </c>
      <c r="O41" s="75">
        <v>0</v>
      </c>
      <c r="P41" s="76">
        <v>0</v>
      </c>
      <c r="Q41" s="78">
        <v>0</v>
      </c>
      <c r="R41" s="75">
        <v>0</v>
      </c>
      <c r="S41" s="76">
        <v>0</v>
      </c>
      <c r="T41" s="78">
        <v>0</v>
      </c>
      <c r="U41" s="75">
        <v>0</v>
      </c>
      <c r="V41" s="76">
        <v>0</v>
      </c>
      <c r="W41" s="77">
        <v>0</v>
      </c>
      <c r="X41" s="75">
        <v>0</v>
      </c>
      <c r="Y41" s="76">
        <v>0</v>
      </c>
      <c r="Z41" s="77">
        <v>0</v>
      </c>
      <c r="AA41" s="75">
        <f t="shared" si="22"/>
        <v>3</v>
      </c>
      <c r="AB41" s="76">
        <f t="shared" si="22"/>
        <v>5</v>
      </c>
      <c r="AC41" s="78">
        <f t="shared" si="23"/>
        <v>8</v>
      </c>
    </row>
    <row r="42" spans="1:31" s="5" customFormat="1" ht="12.6" hidden="1" customHeight="1" x14ac:dyDescent="0.2">
      <c r="A42" s="492" t="s">
        <v>3</v>
      </c>
      <c r="B42" s="3" t="s">
        <v>90</v>
      </c>
      <c r="C42" s="12"/>
      <c r="D42" s="13"/>
      <c r="E42" s="14"/>
      <c r="F42" s="12"/>
      <c r="G42" s="13"/>
      <c r="H42" s="14"/>
      <c r="I42" s="12"/>
      <c r="J42" s="13"/>
      <c r="K42" s="14"/>
      <c r="L42" s="12"/>
      <c r="M42" s="13"/>
      <c r="N42" s="14"/>
      <c r="O42" s="12"/>
      <c r="P42" s="13"/>
      <c r="Q42" s="46"/>
      <c r="R42" s="12"/>
      <c r="S42" s="13"/>
      <c r="T42" s="46"/>
      <c r="U42" s="12"/>
      <c r="V42" s="13"/>
      <c r="W42" s="14"/>
      <c r="X42" s="12"/>
      <c r="Y42" s="13"/>
      <c r="Z42" s="14"/>
      <c r="AA42" s="12">
        <f t="shared" si="22"/>
        <v>0</v>
      </c>
      <c r="AB42" s="13">
        <f t="shared" si="22"/>
        <v>0</v>
      </c>
      <c r="AC42" s="46">
        <f t="shared" si="23"/>
        <v>0</v>
      </c>
    </row>
    <row r="43" spans="1:31" s="10" customFormat="1" ht="12.6" customHeight="1" x14ac:dyDescent="0.25">
      <c r="A43" s="48" t="s">
        <v>96</v>
      </c>
      <c r="B43" s="18"/>
      <c r="C43" s="93">
        <f>SUM(C8,C11,C12,C13,C14,C15,C16,C22,C30,C33,C34,C39,C40,C41,C42,C36,C35)</f>
        <v>127</v>
      </c>
      <c r="D43" s="106">
        <f t="shared" ref="D43:Z43" si="29">SUM(D8,D11,D12,D13,D14,D15,D16,D22,D30,D33,D34,D39,D40,D41,D42,D36,D35)</f>
        <v>106</v>
      </c>
      <c r="E43" s="107">
        <f t="shared" si="29"/>
        <v>233</v>
      </c>
      <c r="F43" s="19">
        <f t="shared" si="29"/>
        <v>24</v>
      </c>
      <c r="G43" s="20">
        <f t="shared" si="29"/>
        <v>3</v>
      </c>
      <c r="H43" s="21">
        <f t="shared" si="29"/>
        <v>27</v>
      </c>
      <c r="I43" s="19">
        <f t="shared" si="29"/>
        <v>2</v>
      </c>
      <c r="J43" s="20">
        <f t="shared" si="29"/>
        <v>1</v>
      </c>
      <c r="K43" s="21">
        <f t="shared" si="29"/>
        <v>3</v>
      </c>
      <c r="L43" s="19">
        <f t="shared" si="29"/>
        <v>6</v>
      </c>
      <c r="M43" s="20">
        <f t="shared" si="29"/>
        <v>12</v>
      </c>
      <c r="N43" s="21">
        <f t="shared" si="29"/>
        <v>18</v>
      </c>
      <c r="O43" s="19">
        <f t="shared" si="29"/>
        <v>8</v>
      </c>
      <c r="P43" s="20">
        <f t="shared" si="29"/>
        <v>1</v>
      </c>
      <c r="Q43" s="49">
        <f t="shared" si="29"/>
        <v>9</v>
      </c>
      <c r="R43" s="19">
        <f t="shared" si="29"/>
        <v>0</v>
      </c>
      <c r="S43" s="20">
        <f t="shared" si="29"/>
        <v>0</v>
      </c>
      <c r="T43" s="49">
        <f t="shared" si="29"/>
        <v>0</v>
      </c>
      <c r="U43" s="19">
        <f t="shared" si="29"/>
        <v>25</v>
      </c>
      <c r="V43" s="20">
        <f t="shared" si="29"/>
        <v>15</v>
      </c>
      <c r="W43" s="21">
        <f t="shared" si="29"/>
        <v>40</v>
      </c>
      <c r="X43" s="19">
        <f t="shared" si="29"/>
        <v>18</v>
      </c>
      <c r="Y43" s="20">
        <f t="shared" si="29"/>
        <v>8</v>
      </c>
      <c r="Z43" s="21">
        <f t="shared" si="29"/>
        <v>26</v>
      </c>
      <c r="AA43" s="114">
        <f t="shared" ref="AA43" si="30">SUM(AA8,AA11,AA12,AA13,AA14,AA15,AA16,AA22,AA30,AA33,AA34,AA39,AA40,AA41,AA42,AA36,AA35)</f>
        <v>210</v>
      </c>
      <c r="AB43" s="114">
        <f t="shared" ref="AB43:AC43" si="31">SUM(AB8,AB11,AB12,AB13,AB14,AB15,AB16,AB22,AB30,AB33,AB34,AB39,AB40,AB41,AB42,AB36,AB35)</f>
        <v>146</v>
      </c>
      <c r="AC43" s="114">
        <f t="shared" si="31"/>
        <v>356</v>
      </c>
      <c r="AD43" s="115"/>
      <c r="AE43" s="115"/>
    </row>
    <row r="44" spans="1:31" ht="12.6" customHeight="1" x14ac:dyDescent="0.2">
      <c r="A44" s="493" t="s">
        <v>28</v>
      </c>
      <c r="B44" s="3" t="s">
        <v>2</v>
      </c>
      <c r="C44" s="12">
        <v>13</v>
      </c>
      <c r="D44" s="13">
        <v>29</v>
      </c>
      <c r="E44" s="14">
        <v>42</v>
      </c>
      <c r="F44" s="12">
        <v>2</v>
      </c>
      <c r="G44" s="13">
        <v>4</v>
      </c>
      <c r="H44" s="14">
        <v>6</v>
      </c>
      <c r="I44" s="12"/>
      <c r="J44" s="13"/>
      <c r="K44" s="14"/>
      <c r="L44" s="12">
        <v>2</v>
      </c>
      <c r="M44" s="13">
        <v>1</v>
      </c>
      <c r="N44" s="14">
        <v>3</v>
      </c>
      <c r="O44" s="12">
        <v>1</v>
      </c>
      <c r="P44" s="13"/>
      <c r="Q44" s="46">
        <v>1</v>
      </c>
      <c r="R44" s="12"/>
      <c r="S44" s="13"/>
      <c r="T44" s="46"/>
      <c r="U44" s="12">
        <v>8</v>
      </c>
      <c r="V44" s="13">
        <v>2</v>
      </c>
      <c r="W44" s="14">
        <v>10</v>
      </c>
      <c r="X44" s="12"/>
      <c r="Y44" s="13"/>
      <c r="Z44" s="14"/>
      <c r="AA44" s="12">
        <f t="shared" ref="AA44:AB56" si="32">SUM(C44,F44,I44,L44,O44,R44,U44,X44)</f>
        <v>26</v>
      </c>
      <c r="AB44" s="13">
        <f t="shared" si="32"/>
        <v>36</v>
      </c>
      <c r="AC44" s="46">
        <f t="shared" ref="AC44:AC58" si="33">SUM(AA44:AB44)</f>
        <v>62</v>
      </c>
    </row>
    <row r="45" spans="1:31" ht="12.6" customHeight="1" x14ac:dyDescent="0.2">
      <c r="A45" s="73" t="s">
        <v>29</v>
      </c>
      <c r="B45" s="74" t="s">
        <v>87</v>
      </c>
      <c r="C45" s="75"/>
      <c r="D45" s="76">
        <v>1</v>
      </c>
      <c r="E45" s="77">
        <v>1</v>
      </c>
      <c r="F45" s="75"/>
      <c r="G45" s="76"/>
      <c r="H45" s="77"/>
      <c r="I45" s="75"/>
      <c r="J45" s="76"/>
      <c r="K45" s="77"/>
      <c r="L45" s="75"/>
      <c r="M45" s="76"/>
      <c r="N45" s="77"/>
      <c r="O45" s="75"/>
      <c r="P45" s="76"/>
      <c r="Q45" s="78"/>
      <c r="R45" s="75"/>
      <c r="S45" s="76"/>
      <c r="T45" s="78"/>
      <c r="U45" s="75"/>
      <c r="V45" s="76"/>
      <c r="W45" s="77"/>
      <c r="X45" s="75"/>
      <c r="Y45" s="76"/>
      <c r="Z45" s="77"/>
      <c r="AA45" s="75">
        <f t="shared" si="32"/>
        <v>0</v>
      </c>
      <c r="AB45" s="76">
        <f t="shared" si="32"/>
        <v>1</v>
      </c>
      <c r="AC45" s="78">
        <f t="shared" si="33"/>
        <v>1</v>
      </c>
    </row>
    <row r="46" spans="1:31" ht="12.6" customHeight="1" x14ac:dyDescent="0.2">
      <c r="A46" s="494" t="s">
        <v>30</v>
      </c>
      <c r="B46" s="74" t="s">
        <v>87</v>
      </c>
      <c r="C46" s="75"/>
      <c r="D46" s="76">
        <v>1</v>
      </c>
      <c r="E46" s="77">
        <v>1</v>
      </c>
      <c r="F46" s="75"/>
      <c r="G46" s="76"/>
      <c r="H46" s="77"/>
      <c r="I46" s="75"/>
      <c r="J46" s="76"/>
      <c r="K46" s="77"/>
      <c r="L46" s="75">
        <v>1</v>
      </c>
      <c r="M46" s="76"/>
      <c r="N46" s="77">
        <v>1</v>
      </c>
      <c r="O46" s="75"/>
      <c r="P46" s="76"/>
      <c r="Q46" s="78"/>
      <c r="R46" s="75"/>
      <c r="S46" s="76"/>
      <c r="T46" s="78"/>
      <c r="U46" s="75"/>
      <c r="V46" s="76">
        <v>2</v>
      </c>
      <c r="W46" s="77">
        <v>2</v>
      </c>
      <c r="X46" s="75"/>
      <c r="Y46" s="76"/>
      <c r="Z46" s="77"/>
      <c r="AA46" s="75">
        <f t="shared" si="32"/>
        <v>1</v>
      </c>
      <c r="AB46" s="76">
        <f t="shared" si="32"/>
        <v>3</v>
      </c>
      <c r="AC46" s="78">
        <f t="shared" si="33"/>
        <v>4</v>
      </c>
    </row>
    <row r="47" spans="1:31" ht="12.6" customHeight="1" x14ac:dyDescent="0.2">
      <c r="A47" s="494" t="s">
        <v>128</v>
      </c>
      <c r="B47" s="74" t="s">
        <v>87</v>
      </c>
      <c r="C47" s="75"/>
      <c r="D47" s="76"/>
      <c r="E47" s="77"/>
      <c r="F47" s="75"/>
      <c r="G47" s="76"/>
      <c r="H47" s="77"/>
      <c r="I47" s="75"/>
      <c r="J47" s="76"/>
      <c r="K47" s="77"/>
      <c r="L47" s="75"/>
      <c r="M47" s="76">
        <v>1</v>
      </c>
      <c r="N47" s="77">
        <v>1</v>
      </c>
      <c r="O47" s="75"/>
      <c r="P47" s="76"/>
      <c r="Q47" s="78"/>
      <c r="R47" s="75"/>
      <c r="S47" s="76"/>
      <c r="T47" s="78"/>
      <c r="U47" s="75"/>
      <c r="V47" s="76"/>
      <c r="W47" s="77"/>
      <c r="X47" s="75"/>
      <c r="Y47" s="76"/>
      <c r="Z47" s="77"/>
      <c r="AA47" s="75">
        <f t="shared" si="32"/>
        <v>0</v>
      </c>
      <c r="AB47" s="76">
        <f t="shared" si="32"/>
        <v>1</v>
      </c>
      <c r="AC47" s="78">
        <f t="shared" si="33"/>
        <v>1</v>
      </c>
    </row>
    <row r="48" spans="1:31" ht="12.6" customHeight="1" x14ac:dyDescent="0.2">
      <c r="A48" s="73" t="s">
        <v>129</v>
      </c>
      <c r="B48" s="74" t="s">
        <v>87</v>
      </c>
      <c r="C48" s="75"/>
      <c r="D48" s="76"/>
      <c r="E48" s="77"/>
      <c r="F48" s="75">
        <v>1</v>
      </c>
      <c r="G48" s="76"/>
      <c r="H48" s="77">
        <v>1</v>
      </c>
      <c r="I48" s="75"/>
      <c r="J48" s="76"/>
      <c r="K48" s="77"/>
      <c r="L48" s="75"/>
      <c r="M48" s="76"/>
      <c r="N48" s="77"/>
      <c r="O48" s="75"/>
      <c r="P48" s="76"/>
      <c r="Q48" s="78"/>
      <c r="R48" s="75"/>
      <c r="S48" s="76"/>
      <c r="T48" s="78"/>
      <c r="U48" s="75"/>
      <c r="V48" s="76"/>
      <c r="W48" s="77"/>
      <c r="X48" s="75"/>
      <c r="Y48" s="76"/>
      <c r="Z48" s="77"/>
      <c r="AA48" s="75">
        <f t="shared" si="32"/>
        <v>1</v>
      </c>
      <c r="AB48" s="76">
        <f t="shared" si="32"/>
        <v>0</v>
      </c>
      <c r="AC48" s="78">
        <f t="shared" si="33"/>
        <v>1</v>
      </c>
    </row>
    <row r="49" spans="1:29" ht="12.6" customHeight="1" x14ac:dyDescent="0.2">
      <c r="A49" s="73" t="s">
        <v>31</v>
      </c>
      <c r="B49" s="79" t="s">
        <v>87</v>
      </c>
      <c r="C49" s="75">
        <v>4</v>
      </c>
      <c r="D49" s="76">
        <v>2</v>
      </c>
      <c r="E49" s="77">
        <v>6</v>
      </c>
      <c r="F49" s="75">
        <v>1</v>
      </c>
      <c r="G49" s="76">
        <v>1</v>
      </c>
      <c r="H49" s="77">
        <v>2</v>
      </c>
      <c r="I49" s="75"/>
      <c r="J49" s="76"/>
      <c r="K49" s="77"/>
      <c r="L49" s="75"/>
      <c r="M49" s="76"/>
      <c r="N49" s="77"/>
      <c r="O49" s="75"/>
      <c r="P49" s="76"/>
      <c r="Q49" s="78"/>
      <c r="R49" s="75"/>
      <c r="S49" s="76"/>
      <c r="T49" s="78"/>
      <c r="U49" s="75"/>
      <c r="V49" s="76"/>
      <c r="W49" s="77"/>
      <c r="X49" s="75"/>
      <c r="Y49" s="76"/>
      <c r="Z49" s="77"/>
      <c r="AA49" s="75">
        <f t="shared" si="32"/>
        <v>5</v>
      </c>
      <c r="AB49" s="76">
        <f t="shared" si="32"/>
        <v>3</v>
      </c>
      <c r="AC49" s="78">
        <f t="shared" si="33"/>
        <v>8</v>
      </c>
    </row>
    <row r="50" spans="1:29" ht="12.6" customHeight="1" x14ac:dyDescent="0.2">
      <c r="A50" s="494" t="s">
        <v>32</v>
      </c>
      <c r="B50" s="74" t="s">
        <v>87</v>
      </c>
      <c r="C50" s="75"/>
      <c r="D50" s="76"/>
      <c r="E50" s="77"/>
      <c r="F50" s="75"/>
      <c r="G50" s="76"/>
      <c r="H50" s="77"/>
      <c r="I50" s="75"/>
      <c r="J50" s="76"/>
      <c r="K50" s="77"/>
      <c r="L50" s="75"/>
      <c r="M50" s="76"/>
      <c r="N50" s="77"/>
      <c r="O50" s="75"/>
      <c r="P50" s="76"/>
      <c r="Q50" s="78"/>
      <c r="R50" s="75"/>
      <c r="S50" s="76"/>
      <c r="T50" s="78"/>
      <c r="U50" s="75">
        <v>2</v>
      </c>
      <c r="V50" s="76"/>
      <c r="W50" s="77">
        <v>2</v>
      </c>
      <c r="X50" s="75"/>
      <c r="Y50" s="76"/>
      <c r="Z50" s="77"/>
      <c r="AA50" s="75">
        <f t="shared" si="32"/>
        <v>2</v>
      </c>
      <c r="AB50" s="76">
        <f t="shared" si="32"/>
        <v>0</v>
      </c>
      <c r="AC50" s="78">
        <f t="shared" si="33"/>
        <v>2</v>
      </c>
    </row>
    <row r="51" spans="1:29" ht="12.6" customHeight="1" x14ac:dyDescent="0.2">
      <c r="A51" s="494" t="s">
        <v>33</v>
      </c>
      <c r="B51" s="74" t="s">
        <v>2</v>
      </c>
      <c r="C51" s="75">
        <v>6</v>
      </c>
      <c r="D51" s="76">
        <v>24</v>
      </c>
      <c r="E51" s="77">
        <v>30</v>
      </c>
      <c r="F51" s="75"/>
      <c r="G51" s="76"/>
      <c r="H51" s="77"/>
      <c r="I51" s="75"/>
      <c r="J51" s="76"/>
      <c r="K51" s="77"/>
      <c r="L51" s="75">
        <v>3</v>
      </c>
      <c r="M51" s="76">
        <v>6</v>
      </c>
      <c r="N51" s="77">
        <v>9</v>
      </c>
      <c r="O51" s="75"/>
      <c r="P51" s="76">
        <v>1</v>
      </c>
      <c r="Q51" s="78">
        <v>1</v>
      </c>
      <c r="R51" s="75"/>
      <c r="S51" s="76"/>
      <c r="T51" s="78"/>
      <c r="U51" s="75">
        <v>27</v>
      </c>
      <c r="V51" s="76">
        <v>6</v>
      </c>
      <c r="W51" s="77">
        <v>33</v>
      </c>
      <c r="X51" s="75">
        <v>2</v>
      </c>
      <c r="Y51" s="76">
        <v>1</v>
      </c>
      <c r="Z51" s="77">
        <v>3</v>
      </c>
      <c r="AA51" s="75">
        <f t="shared" si="32"/>
        <v>38</v>
      </c>
      <c r="AB51" s="76">
        <f t="shared" si="32"/>
        <v>38</v>
      </c>
      <c r="AC51" s="78">
        <f t="shared" si="33"/>
        <v>76</v>
      </c>
    </row>
    <row r="52" spans="1:29" ht="12.6" hidden="1" customHeight="1" x14ac:dyDescent="0.2">
      <c r="A52" s="73" t="s">
        <v>34</v>
      </c>
      <c r="B52" s="74" t="s">
        <v>87</v>
      </c>
      <c r="C52" s="75"/>
      <c r="D52" s="76"/>
      <c r="E52" s="77"/>
      <c r="F52" s="75"/>
      <c r="G52" s="76"/>
      <c r="H52" s="77"/>
      <c r="I52" s="75"/>
      <c r="J52" s="76"/>
      <c r="K52" s="77"/>
      <c r="L52" s="75"/>
      <c r="M52" s="76"/>
      <c r="N52" s="77"/>
      <c r="O52" s="75"/>
      <c r="P52" s="76"/>
      <c r="Q52" s="78"/>
      <c r="R52" s="75"/>
      <c r="S52" s="76"/>
      <c r="T52" s="78"/>
      <c r="U52" s="75"/>
      <c r="V52" s="76"/>
      <c r="W52" s="77"/>
      <c r="X52" s="75"/>
      <c r="Y52" s="76"/>
      <c r="Z52" s="77"/>
      <c r="AA52" s="75">
        <f t="shared" si="32"/>
        <v>0</v>
      </c>
      <c r="AB52" s="76">
        <f t="shared" si="32"/>
        <v>0</v>
      </c>
      <c r="AC52" s="78">
        <f t="shared" si="33"/>
        <v>0</v>
      </c>
    </row>
    <row r="53" spans="1:29" ht="12.6" hidden="1" customHeight="1" x14ac:dyDescent="0.2">
      <c r="A53" s="73" t="s">
        <v>97</v>
      </c>
      <c r="B53" s="74" t="s">
        <v>87</v>
      </c>
      <c r="C53" s="75"/>
      <c r="D53" s="76"/>
      <c r="E53" s="77"/>
      <c r="F53" s="75"/>
      <c r="G53" s="76"/>
      <c r="H53" s="77"/>
      <c r="I53" s="75"/>
      <c r="J53" s="76"/>
      <c r="K53" s="77"/>
      <c r="L53" s="75"/>
      <c r="M53" s="76"/>
      <c r="N53" s="77"/>
      <c r="O53" s="75"/>
      <c r="P53" s="76"/>
      <c r="Q53" s="78"/>
      <c r="R53" s="75"/>
      <c r="S53" s="76"/>
      <c r="T53" s="78"/>
      <c r="U53" s="75"/>
      <c r="V53" s="76"/>
      <c r="W53" s="77"/>
      <c r="X53" s="75"/>
      <c r="Y53" s="76"/>
      <c r="Z53" s="77"/>
      <c r="AA53" s="75">
        <f t="shared" si="32"/>
        <v>0</v>
      </c>
      <c r="AB53" s="76">
        <f t="shared" si="32"/>
        <v>0</v>
      </c>
      <c r="AC53" s="78">
        <f t="shared" si="33"/>
        <v>0</v>
      </c>
    </row>
    <row r="54" spans="1:29" ht="12.6" customHeight="1" x14ac:dyDescent="0.2">
      <c r="A54" s="492" t="s">
        <v>139</v>
      </c>
      <c r="B54" s="74" t="s">
        <v>87</v>
      </c>
      <c r="C54" s="75"/>
      <c r="D54" s="76"/>
      <c r="E54" s="77"/>
      <c r="F54" s="75">
        <v>1</v>
      </c>
      <c r="G54" s="76"/>
      <c r="H54" s="77">
        <v>1</v>
      </c>
      <c r="I54" s="75"/>
      <c r="J54" s="76"/>
      <c r="K54" s="77"/>
      <c r="L54" s="75"/>
      <c r="M54" s="76"/>
      <c r="N54" s="77"/>
      <c r="O54" s="75"/>
      <c r="P54" s="76"/>
      <c r="Q54" s="78"/>
      <c r="R54" s="75"/>
      <c r="S54" s="76"/>
      <c r="T54" s="78"/>
      <c r="U54" s="75"/>
      <c r="V54" s="76"/>
      <c r="W54" s="77"/>
      <c r="X54" s="75"/>
      <c r="Y54" s="76">
        <v>1</v>
      </c>
      <c r="Z54" s="77">
        <v>1</v>
      </c>
      <c r="AA54" s="75">
        <f t="shared" si="32"/>
        <v>1</v>
      </c>
      <c r="AB54" s="76">
        <f t="shared" si="32"/>
        <v>1</v>
      </c>
      <c r="AC54" s="78">
        <f t="shared" si="33"/>
        <v>2</v>
      </c>
    </row>
    <row r="55" spans="1:29" ht="12.6" customHeight="1" x14ac:dyDescent="0.2">
      <c r="A55" s="73" t="s">
        <v>150</v>
      </c>
      <c r="B55" s="74" t="s">
        <v>87</v>
      </c>
      <c r="C55" s="75">
        <v>1</v>
      </c>
      <c r="D55" s="76"/>
      <c r="E55" s="77">
        <v>1</v>
      </c>
      <c r="F55" s="75"/>
      <c r="G55" s="76"/>
      <c r="H55" s="77"/>
      <c r="I55" s="75"/>
      <c r="J55" s="76"/>
      <c r="K55" s="77"/>
      <c r="L55" s="75"/>
      <c r="M55" s="76"/>
      <c r="N55" s="77"/>
      <c r="O55" s="75"/>
      <c r="P55" s="76"/>
      <c r="Q55" s="78"/>
      <c r="R55" s="75"/>
      <c r="S55" s="76"/>
      <c r="T55" s="78"/>
      <c r="U55" s="75"/>
      <c r="V55" s="76"/>
      <c r="W55" s="77"/>
      <c r="X55" s="75"/>
      <c r="Y55" s="76"/>
      <c r="Z55" s="77"/>
      <c r="AA55" s="75">
        <f t="shared" si="32"/>
        <v>1</v>
      </c>
      <c r="AB55" s="76">
        <f t="shared" si="32"/>
        <v>0</v>
      </c>
      <c r="AC55" s="78">
        <f t="shared" si="33"/>
        <v>1</v>
      </c>
    </row>
    <row r="56" spans="1:29" ht="12.6" customHeight="1" x14ac:dyDescent="0.2">
      <c r="A56" s="494" t="s">
        <v>35</v>
      </c>
      <c r="B56" s="74" t="s">
        <v>2</v>
      </c>
      <c r="C56" s="75">
        <v>77</v>
      </c>
      <c r="D56" s="76">
        <v>124</v>
      </c>
      <c r="E56" s="77">
        <v>201</v>
      </c>
      <c r="F56" s="75">
        <v>6</v>
      </c>
      <c r="G56" s="76">
        <v>5</v>
      </c>
      <c r="H56" s="77">
        <v>11</v>
      </c>
      <c r="I56" s="75"/>
      <c r="J56" s="76">
        <v>1</v>
      </c>
      <c r="K56" s="77">
        <v>1</v>
      </c>
      <c r="L56" s="75">
        <v>3</v>
      </c>
      <c r="M56" s="76">
        <v>11</v>
      </c>
      <c r="N56" s="77">
        <v>14</v>
      </c>
      <c r="O56" s="75">
        <v>2</v>
      </c>
      <c r="P56" s="76">
        <v>3</v>
      </c>
      <c r="Q56" s="78">
        <v>5</v>
      </c>
      <c r="R56" s="75"/>
      <c r="S56" s="76"/>
      <c r="T56" s="78"/>
      <c r="U56" s="75">
        <v>11</v>
      </c>
      <c r="V56" s="76">
        <v>22</v>
      </c>
      <c r="W56" s="77">
        <v>33</v>
      </c>
      <c r="X56" s="75">
        <v>3</v>
      </c>
      <c r="Y56" s="76">
        <v>13</v>
      </c>
      <c r="Z56" s="77">
        <v>16</v>
      </c>
      <c r="AA56" s="75">
        <f t="shared" si="32"/>
        <v>102</v>
      </c>
      <c r="AB56" s="76">
        <f t="shared" si="32"/>
        <v>179</v>
      </c>
      <c r="AC56" s="78">
        <f t="shared" si="33"/>
        <v>281</v>
      </c>
    </row>
    <row r="57" spans="1:29" ht="12.6" customHeight="1" x14ac:dyDescent="0.2">
      <c r="A57" s="73" t="s">
        <v>36</v>
      </c>
      <c r="B57" s="74" t="s">
        <v>2</v>
      </c>
      <c r="C57" s="75">
        <v>4</v>
      </c>
      <c r="D57" s="76">
        <v>14</v>
      </c>
      <c r="E57" s="77">
        <v>18</v>
      </c>
      <c r="F57" s="75">
        <v>3</v>
      </c>
      <c r="G57" s="76"/>
      <c r="H57" s="77">
        <v>3</v>
      </c>
      <c r="I57" s="75"/>
      <c r="J57" s="76"/>
      <c r="K57" s="77"/>
      <c r="L57" s="75">
        <v>4</v>
      </c>
      <c r="M57" s="76"/>
      <c r="N57" s="77">
        <v>4</v>
      </c>
      <c r="O57" s="75"/>
      <c r="P57" s="76"/>
      <c r="Q57" s="78"/>
      <c r="R57" s="75"/>
      <c r="S57" s="76"/>
      <c r="T57" s="78"/>
      <c r="U57" s="75"/>
      <c r="V57" s="76">
        <v>6</v>
      </c>
      <c r="W57" s="77">
        <v>6</v>
      </c>
      <c r="X57" s="75">
        <v>2</v>
      </c>
      <c r="Y57" s="76">
        <v>1</v>
      </c>
      <c r="Z57" s="77">
        <v>3</v>
      </c>
      <c r="AA57" s="75">
        <f>SUM(C57,F57,I57,L57,O57,R57,U57,X57)</f>
        <v>13</v>
      </c>
      <c r="AB57" s="76">
        <f t="shared" ref="AB57:AB58" si="34">SUM(D57,G57,J57,M57,P57,S57,V57,Y57)</f>
        <v>21</v>
      </c>
      <c r="AC57" s="78">
        <f t="shared" si="33"/>
        <v>34</v>
      </c>
    </row>
    <row r="58" spans="1:29" ht="12.6" customHeight="1" x14ac:dyDescent="0.2">
      <c r="A58" s="492" t="s">
        <v>3</v>
      </c>
      <c r="B58" s="3" t="s">
        <v>90</v>
      </c>
      <c r="C58" s="12"/>
      <c r="D58" s="13">
        <v>1</v>
      </c>
      <c r="E58" s="14">
        <v>1</v>
      </c>
      <c r="F58" s="12"/>
      <c r="G58" s="13"/>
      <c r="H58" s="14"/>
      <c r="I58" s="12"/>
      <c r="J58" s="13"/>
      <c r="K58" s="14"/>
      <c r="L58" s="12"/>
      <c r="M58" s="13"/>
      <c r="N58" s="14"/>
      <c r="O58" s="12"/>
      <c r="P58" s="13"/>
      <c r="Q58" s="46"/>
      <c r="R58" s="12"/>
      <c r="S58" s="13"/>
      <c r="T58" s="46"/>
      <c r="U58" s="12"/>
      <c r="V58" s="13"/>
      <c r="W58" s="14"/>
      <c r="X58" s="12"/>
      <c r="Y58" s="13"/>
      <c r="Z58" s="14"/>
      <c r="AA58" s="12">
        <f>SUM(C58,F58,I58,L58,O58,R58,U58,X58)</f>
        <v>0</v>
      </c>
      <c r="AB58" s="13">
        <f t="shared" si="34"/>
        <v>1</v>
      </c>
      <c r="AC58" s="46">
        <f t="shared" si="33"/>
        <v>1</v>
      </c>
    </row>
    <row r="59" spans="1:29" s="4" customFormat="1" ht="12.6" customHeight="1" x14ac:dyDescent="0.25">
      <c r="A59" s="50" t="s">
        <v>98</v>
      </c>
      <c r="B59" s="30"/>
      <c r="C59" s="94">
        <f t="shared" ref="C59:AC59" si="35">SUM(C44:C58)</f>
        <v>105</v>
      </c>
      <c r="D59" s="32">
        <f t="shared" si="35"/>
        <v>196</v>
      </c>
      <c r="E59" s="33">
        <f t="shared" si="35"/>
        <v>301</v>
      </c>
      <c r="F59" s="31">
        <f t="shared" si="35"/>
        <v>14</v>
      </c>
      <c r="G59" s="32">
        <f t="shared" si="35"/>
        <v>10</v>
      </c>
      <c r="H59" s="33">
        <f t="shared" si="35"/>
        <v>24</v>
      </c>
      <c r="I59" s="31">
        <f t="shared" si="35"/>
        <v>0</v>
      </c>
      <c r="J59" s="32">
        <f t="shared" si="35"/>
        <v>1</v>
      </c>
      <c r="K59" s="33">
        <f t="shared" si="35"/>
        <v>1</v>
      </c>
      <c r="L59" s="31">
        <f t="shared" si="35"/>
        <v>13</v>
      </c>
      <c r="M59" s="32">
        <f t="shared" si="35"/>
        <v>19</v>
      </c>
      <c r="N59" s="33">
        <f t="shared" si="35"/>
        <v>32</v>
      </c>
      <c r="O59" s="31">
        <f t="shared" si="35"/>
        <v>3</v>
      </c>
      <c r="P59" s="32">
        <f t="shared" si="35"/>
        <v>4</v>
      </c>
      <c r="Q59" s="51">
        <f t="shared" si="35"/>
        <v>7</v>
      </c>
      <c r="R59" s="31">
        <f t="shared" si="35"/>
        <v>0</v>
      </c>
      <c r="S59" s="32">
        <f t="shared" si="35"/>
        <v>0</v>
      </c>
      <c r="T59" s="51">
        <f t="shared" si="35"/>
        <v>0</v>
      </c>
      <c r="U59" s="31">
        <f t="shared" si="35"/>
        <v>48</v>
      </c>
      <c r="V59" s="32">
        <f t="shared" si="35"/>
        <v>38</v>
      </c>
      <c r="W59" s="33">
        <f t="shared" si="35"/>
        <v>86</v>
      </c>
      <c r="X59" s="94">
        <f t="shared" si="35"/>
        <v>7</v>
      </c>
      <c r="Y59" s="116">
        <f t="shared" si="35"/>
        <v>16</v>
      </c>
      <c r="Z59" s="33">
        <f t="shared" si="35"/>
        <v>23</v>
      </c>
      <c r="AA59" s="94">
        <f t="shared" si="35"/>
        <v>190</v>
      </c>
      <c r="AB59" s="32">
        <f t="shared" si="35"/>
        <v>284</v>
      </c>
      <c r="AC59" s="51">
        <f t="shared" si="35"/>
        <v>474</v>
      </c>
    </row>
    <row r="60" spans="1:29" ht="12.6" customHeight="1" x14ac:dyDescent="0.2">
      <c r="A60" s="492" t="s">
        <v>37</v>
      </c>
      <c r="B60" s="3" t="s">
        <v>2</v>
      </c>
      <c r="C60" s="12">
        <v>35</v>
      </c>
      <c r="D60" s="13">
        <v>10</v>
      </c>
      <c r="E60" s="14">
        <v>45</v>
      </c>
      <c r="F60" s="12">
        <v>5</v>
      </c>
      <c r="G60" s="13"/>
      <c r="H60" s="14">
        <v>5</v>
      </c>
      <c r="I60" s="12"/>
      <c r="J60" s="13"/>
      <c r="K60" s="14"/>
      <c r="L60" s="12">
        <v>1</v>
      </c>
      <c r="M60" s="13"/>
      <c r="N60" s="14">
        <v>1</v>
      </c>
      <c r="O60" s="12">
        <v>3</v>
      </c>
      <c r="P60" s="13"/>
      <c r="Q60" s="46">
        <v>3</v>
      </c>
      <c r="R60" s="12"/>
      <c r="S60" s="13"/>
      <c r="T60" s="46"/>
      <c r="U60" s="12"/>
      <c r="V60" s="13"/>
      <c r="W60" s="14"/>
      <c r="X60" s="12">
        <v>2</v>
      </c>
      <c r="Y60" s="13"/>
      <c r="Z60" s="14">
        <v>2</v>
      </c>
      <c r="AA60" s="12">
        <f t="shared" ref="AA60:AB65" si="36">SUM(C60,F60,I60,L60,O60,R60,U60,X60)</f>
        <v>46</v>
      </c>
      <c r="AB60" s="13">
        <f t="shared" si="36"/>
        <v>10</v>
      </c>
      <c r="AC60" s="46">
        <f t="shared" ref="AC60:AC65" si="37">SUM(AA60:AB60)</f>
        <v>56</v>
      </c>
    </row>
    <row r="61" spans="1:29" ht="12.6" customHeight="1" x14ac:dyDescent="0.2">
      <c r="A61" s="492" t="s">
        <v>38</v>
      </c>
      <c r="B61" s="3" t="s">
        <v>2</v>
      </c>
      <c r="C61" s="12">
        <v>14</v>
      </c>
      <c r="D61" s="13">
        <v>11</v>
      </c>
      <c r="E61" s="14">
        <v>25</v>
      </c>
      <c r="F61" s="12"/>
      <c r="G61" s="13">
        <v>2</v>
      </c>
      <c r="H61" s="14">
        <v>2</v>
      </c>
      <c r="I61" s="12"/>
      <c r="J61" s="13"/>
      <c r="K61" s="14"/>
      <c r="L61" s="12">
        <v>2</v>
      </c>
      <c r="M61" s="13"/>
      <c r="N61" s="14">
        <v>2</v>
      </c>
      <c r="O61" s="12"/>
      <c r="P61" s="13">
        <v>1</v>
      </c>
      <c r="Q61" s="46">
        <v>1</v>
      </c>
      <c r="R61" s="12"/>
      <c r="S61" s="13"/>
      <c r="T61" s="46"/>
      <c r="U61" s="12">
        <v>5</v>
      </c>
      <c r="V61" s="13">
        <v>1</v>
      </c>
      <c r="W61" s="14">
        <v>6</v>
      </c>
      <c r="X61" s="12">
        <v>5</v>
      </c>
      <c r="Y61" s="13">
        <v>1</v>
      </c>
      <c r="Z61" s="14">
        <v>6</v>
      </c>
      <c r="AA61" s="12">
        <f t="shared" si="36"/>
        <v>26</v>
      </c>
      <c r="AB61" s="13">
        <f t="shared" si="36"/>
        <v>16</v>
      </c>
      <c r="AC61" s="46">
        <f t="shared" si="37"/>
        <v>42</v>
      </c>
    </row>
    <row r="62" spans="1:29" ht="12.6" customHeight="1" x14ac:dyDescent="0.2">
      <c r="A62" s="492" t="s">
        <v>39</v>
      </c>
      <c r="B62" s="3" t="s">
        <v>2</v>
      </c>
      <c r="C62" s="12">
        <v>15</v>
      </c>
      <c r="D62" s="13">
        <v>5</v>
      </c>
      <c r="E62" s="14">
        <v>20</v>
      </c>
      <c r="F62" s="12">
        <v>2</v>
      </c>
      <c r="G62" s="13"/>
      <c r="H62" s="14">
        <v>2</v>
      </c>
      <c r="I62" s="12"/>
      <c r="J62" s="13"/>
      <c r="K62" s="14"/>
      <c r="L62" s="12"/>
      <c r="M62" s="13"/>
      <c r="N62" s="14"/>
      <c r="O62" s="12"/>
      <c r="P62" s="13"/>
      <c r="Q62" s="46"/>
      <c r="R62" s="12"/>
      <c r="S62" s="13"/>
      <c r="T62" s="46"/>
      <c r="U62" s="12"/>
      <c r="V62" s="13"/>
      <c r="W62" s="14"/>
      <c r="X62" s="12"/>
      <c r="Y62" s="13"/>
      <c r="Z62" s="14"/>
      <c r="AA62" s="12">
        <f t="shared" si="36"/>
        <v>17</v>
      </c>
      <c r="AB62" s="13">
        <f t="shared" si="36"/>
        <v>5</v>
      </c>
      <c r="AC62" s="46">
        <f t="shared" si="37"/>
        <v>22</v>
      </c>
    </row>
    <row r="63" spans="1:29" ht="12.6" customHeight="1" x14ac:dyDescent="0.2">
      <c r="A63" s="492" t="s">
        <v>40</v>
      </c>
      <c r="B63" s="3" t="s">
        <v>2</v>
      </c>
      <c r="C63" s="12">
        <v>4</v>
      </c>
      <c r="D63" s="13">
        <v>1</v>
      </c>
      <c r="E63" s="14">
        <v>5</v>
      </c>
      <c r="F63" s="12"/>
      <c r="G63" s="13"/>
      <c r="H63" s="14"/>
      <c r="I63" s="12"/>
      <c r="J63" s="13"/>
      <c r="K63" s="14"/>
      <c r="L63" s="12"/>
      <c r="M63" s="13"/>
      <c r="N63" s="14"/>
      <c r="O63" s="12">
        <v>1</v>
      </c>
      <c r="P63" s="13"/>
      <c r="Q63" s="46">
        <v>1</v>
      </c>
      <c r="R63" s="12"/>
      <c r="S63" s="13"/>
      <c r="T63" s="46"/>
      <c r="U63" s="12"/>
      <c r="V63" s="13">
        <v>1</v>
      </c>
      <c r="W63" s="14">
        <v>1</v>
      </c>
      <c r="X63" s="12"/>
      <c r="Y63" s="13"/>
      <c r="Z63" s="14"/>
      <c r="AA63" s="12">
        <f t="shared" si="36"/>
        <v>5</v>
      </c>
      <c r="AB63" s="13">
        <f t="shared" si="36"/>
        <v>2</v>
      </c>
      <c r="AC63" s="46">
        <f t="shared" si="37"/>
        <v>7</v>
      </c>
    </row>
    <row r="64" spans="1:29" ht="12.6" customHeight="1" x14ac:dyDescent="0.2">
      <c r="A64" s="562" t="s">
        <v>41</v>
      </c>
      <c r="B64" s="3" t="s">
        <v>85</v>
      </c>
      <c r="C64" s="12">
        <v>2</v>
      </c>
      <c r="D64" s="13">
        <v>2</v>
      </c>
      <c r="E64" s="14">
        <v>4</v>
      </c>
      <c r="F64" s="12"/>
      <c r="G64" s="13"/>
      <c r="H64" s="14"/>
      <c r="I64" s="12"/>
      <c r="J64" s="13"/>
      <c r="K64" s="14"/>
      <c r="L64" s="12"/>
      <c r="M64" s="13"/>
      <c r="N64" s="14"/>
      <c r="O64" s="12"/>
      <c r="P64" s="13"/>
      <c r="Q64" s="46"/>
      <c r="R64" s="12"/>
      <c r="S64" s="13"/>
      <c r="T64" s="46"/>
      <c r="U64" s="12"/>
      <c r="V64" s="13">
        <v>1</v>
      </c>
      <c r="W64" s="14">
        <v>1</v>
      </c>
      <c r="X64" s="12"/>
      <c r="Y64" s="13"/>
      <c r="Z64" s="14"/>
      <c r="AA64" s="12">
        <f t="shared" si="36"/>
        <v>2</v>
      </c>
      <c r="AB64" s="13">
        <f t="shared" si="36"/>
        <v>3</v>
      </c>
      <c r="AC64" s="46">
        <f t="shared" si="37"/>
        <v>5</v>
      </c>
    </row>
    <row r="65" spans="1:29" ht="12.6" hidden="1" customHeight="1" x14ac:dyDescent="0.2">
      <c r="A65" s="562"/>
      <c r="B65" s="3" t="s">
        <v>138</v>
      </c>
      <c r="C65" s="12"/>
      <c r="D65" s="13"/>
      <c r="E65" s="14"/>
      <c r="F65" s="12"/>
      <c r="G65" s="13"/>
      <c r="H65" s="14"/>
      <c r="I65" s="12"/>
      <c r="J65" s="13"/>
      <c r="K65" s="14"/>
      <c r="L65" s="12"/>
      <c r="M65" s="13"/>
      <c r="N65" s="14"/>
      <c r="O65" s="12"/>
      <c r="P65" s="13"/>
      <c r="Q65" s="46"/>
      <c r="R65" s="12"/>
      <c r="S65" s="13"/>
      <c r="T65" s="46"/>
      <c r="U65" s="12"/>
      <c r="V65" s="13"/>
      <c r="W65" s="14"/>
      <c r="X65" s="12"/>
      <c r="Y65" s="13"/>
      <c r="Z65" s="14"/>
      <c r="AA65" s="12">
        <f t="shared" si="36"/>
        <v>0</v>
      </c>
      <c r="AB65" s="13">
        <f t="shared" si="36"/>
        <v>0</v>
      </c>
      <c r="AC65" s="46">
        <f t="shared" si="37"/>
        <v>0</v>
      </c>
    </row>
    <row r="66" spans="1:29" s="4" customFormat="1" ht="12.6" customHeight="1" x14ac:dyDescent="0.2">
      <c r="A66" s="66" t="s">
        <v>99</v>
      </c>
      <c r="B66" s="9"/>
      <c r="C66" s="15">
        <f>SUM(C60:C65)</f>
        <v>70</v>
      </c>
      <c r="D66" s="16">
        <f>SUM(D60:D65)</f>
        <v>29</v>
      </c>
      <c r="E66" s="47">
        <f>C66+D66</f>
        <v>99</v>
      </c>
      <c r="F66" s="15">
        <f>SUM(F60:F65)</f>
        <v>7</v>
      </c>
      <c r="G66" s="16">
        <f>SUM(G60:G65)</f>
        <v>2</v>
      </c>
      <c r="H66" s="17">
        <f>F66+G66</f>
        <v>9</v>
      </c>
      <c r="I66" s="15">
        <f>SUM(I60:I65)</f>
        <v>0</v>
      </c>
      <c r="J66" s="16">
        <f>SUM(J60:J65)</f>
        <v>0</v>
      </c>
      <c r="K66" s="17">
        <f>I66+J66</f>
        <v>0</v>
      </c>
      <c r="L66" s="15">
        <f>SUM(L60:L65)</f>
        <v>3</v>
      </c>
      <c r="M66" s="16">
        <f>SUM(M60:M65)</f>
        <v>0</v>
      </c>
      <c r="N66" s="17">
        <f>L66+M66</f>
        <v>3</v>
      </c>
      <c r="O66" s="15">
        <f>SUM(O60:O65)</f>
        <v>4</v>
      </c>
      <c r="P66" s="16">
        <f>SUM(P60:P65)</f>
        <v>1</v>
      </c>
      <c r="Q66" s="47">
        <f>O66+P66</f>
        <v>5</v>
      </c>
      <c r="R66" s="15">
        <f>SUM(R60:R65)</f>
        <v>0</v>
      </c>
      <c r="S66" s="16">
        <f>SUM(S60:S65)</f>
        <v>0</v>
      </c>
      <c r="T66" s="47">
        <f>R66+S66</f>
        <v>0</v>
      </c>
      <c r="U66" s="15">
        <f>SUM(U60:U65)</f>
        <v>5</v>
      </c>
      <c r="V66" s="16">
        <f>SUM(V60:V65)</f>
        <v>3</v>
      </c>
      <c r="W66" s="17">
        <f>U66+V66</f>
        <v>8</v>
      </c>
      <c r="X66" s="15">
        <f>SUM(X60:X65)</f>
        <v>7</v>
      </c>
      <c r="Y66" s="16">
        <f>SUM(Y60:Y65)</f>
        <v>1</v>
      </c>
      <c r="Z66" s="17">
        <f>X66+Y66</f>
        <v>8</v>
      </c>
      <c r="AA66" s="15">
        <f>SUM(AA60:AA64)</f>
        <v>96</v>
      </c>
      <c r="AB66" s="16">
        <f>SUM(AB60:AB64)</f>
        <v>36</v>
      </c>
      <c r="AC66" s="47">
        <f t="shared" ref="AC66" si="38">SUM(AC60:AC64)</f>
        <v>132</v>
      </c>
    </row>
    <row r="67" spans="1:29" ht="12.6" customHeight="1" x14ac:dyDescent="0.2">
      <c r="A67" s="575" t="s">
        <v>42</v>
      </c>
      <c r="B67" s="11" t="s">
        <v>2</v>
      </c>
      <c r="C67" s="12">
        <v>49</v>
      </c>
      <c r="D67" s="13">
        <v>2</v>
      </c>
      <c r="E67" s="14">
        <v>51</v>
      </c>
      <c r="F67" s="12">
        <v>2</v>
      </c>
      <c r="G67" s="13"/>
      <c r="H67" s="14">
        <v>2</v>
      </c>
      <c r="I67" s="12"/>
      <c r="J67" s="13"/>
      <c r="K67" s="14"/>
      <c r="L67" s="12"/>
      <c r="M67" s="13"/>
      <c r="N67" s="14"/>
      <c r="O67" s="12">
        <v>1</v>
      </c>
      <c r="P67" s="13"/>
      <c r="Q67" s="46">
        <v>1</v>
      </c>
      <c r="R67" s="12"/>
      <c r="S67" s="13"/>
      <c r="T67" s="46"/>
      <c r="U67" s="12"/>
      <c r="V67" s="13"/>
      <c r="W67" s="14"/>
      <c r="X67" s="12">
        <v>6</v>
      </c>
      <c r="Y67" s="13"/>
      <c r="Z67" s="14">
        <v>6</v>
      </c>
      <c r="AA67" s="12">
        <f t="shared" ref="AA67:AB71" si="39">SUM(C67,F67,I67,L67,O67,R67,U67,X67)</f>
        <v>58</v>
      </c>
      <c r="AB67" s="13">
        <f t="shared" si="39"/>
        <v>2</v>
      </c>
      <c r="AC67" s="46">
        <f t="shared" ref="AC67:AC71" si="40">SUM(AA67:AB67)</f>
        <v>60</v>
      </c>
    </row>
    <row r="68" spans="1:29" ht="12.6" hidden="1" customHeight="1" x14ac:dyDescent="0.2">
      <c r="A68" s="562"/>
      <c r="B68" s="3" t="s">
        <v>138</v>
      </c>
      <c r="C68" s="12"/>
      <c r="D68" s="13"/>
      <c r="E68" s="14"/>
      <c r="F68" s="12"/>
      <c r="G68" s="13"/>
      <c r="H68" s="14"/>
      <c r="I68" s="12"/>
      <c r="J68" s="13"/>
      <c r="K68" s="14"/>
      <c r="L68" s="12"/>
      <c r="M68" s="13"/>
      <c r="N68" s="14"/>
      <c r="O68" s="12"/>
      <c r="P68" s="13"/>
      <c r="Q68" s="46"/>
      <c r="R68" s="12"/>
      <c r="S68" s="13"/>
      <c r="T68" s="46"/>
      <c r="U68" s="12"/>
      <c r="V68" s="13"/>
      <c r="W68" s="14"/>
      <c r="X68" s="12"/>
      <c r="Y68" s="13"/>
      <c r="Z68" s="14"/>
      <c r="AA68" s="12">
        <f t="shared" si="39"/>
        <v>0</v>
      </c>
      <c r="AB68" s="13">
        <f t="shared" si="39"/>
        <v>0</v>
      </c>
      <c r="AC68" s="46">
        <f t="shared" si="40"/>
        <v>0</v>
      </c>
    </row>
    <row r="69" spans="1:29" ht="12.6" customHeight="1" x14ac:dyDescent="0.2">
      <c r="A69" s="562"/>
      <c r="B69" s="3" t="s">
        <v>88</v>
      </c>
      <c r="C69" s="12">
        <v>1</v>
      </c>
      <c r="D69" s="13"/>
      <c r="E69" s="14">
        <v>1</v>
      </c>
      <c r="F69" s="12"/>
      <c r="G69" s="13"/>
      <c r="H69" s="14"/>
      <c r="I69" s="12"/>
      <c r="J69" s="13"/>
      <c r="K69" s="14"/>
      <c r="L69" s="12"/>
      <c r="M69" s="13"/>
      <c r="N69" s="14"/>
      <c r="O69" s="12"/>
      <c r="P69" s="13"/>
      <c r="Q69" s="46"/>
      <c r="R69" s="12"/>
      <c r="S69" s="13"/>
      <c r="T69" s="46"/>
      <c r="U69" s="12"/>
      <c r="V69" s="13"/>
      <c r="W69" s="14"/>
      <c r="X69" s="12"/>
      <c r="Y69" s="13"/>
      <c r="Z69" s="14"/>
      <c r="AA69" s="12">
        <f t="shared" si="39"/>
        <v>1</v>
      </c>
      <c r="AB69" s="13">
        <f t="shared" si="39"/>
        <v>0</v>
      </c>
      <c r="AC69" s="46">
        <f t="shared" si="40"/>
        <v>1</v>
      </c>
    </row>
    <row r="70" spans="1:29" ht="12.6" customHeight="1" x14ac:dyDescent="0.2">
      <c r="A70" s="492" t="s">
        <v>340</v>
      </c>
      <c r="B70" s="3" t="s">
        <v>87</v>
      </c>
      <c r="C70" s="12">
        <v>1</v>
      </c>
      <c r="D70" s="13"/>
      <c r="E70" s="14">
        <v>1</v>
      </c>
      <c r="F70" s="12"/>
      <c r="G70" s="13"/>
      <c r="H70" s="14"/>
      <c r="I70" s="12"/>
      <c r="J70" s="13"/>
      <c r="K70" s="14"/>
      <c r="L70" s="12"/>
      <c r="M70" s="13"/>
      <c r="N70" s="14"/>
      <c r="O70" s="12"/>
      <c r="P70" s="13"/>
      <c r="Q70" s="46"/>
      <c r="R70" s="12"/>
      <c r="S70" s="13"/>
      <c r="T70" s="46"/>
      <c r="U70" s="12"/>
      <c r="V70" s="13"/>
      <c r="W70" s="14"/>
      <c r="X70" s="12"/>
      <c r="Y70" s="13"/>
      <c r="Z70" s="14"/>
      <c r="AA70" s="12">
        <f t="shared" si="39"/>
        <v>1</v>
      </c>
      <c r="AB70" s="13">
        <f t="shared" si="39"/>
        <v>0</v>
      </c>
      <c r="AC70" s="46">
        <f t="shared" si="40"/>
        <v>1</v>
      </c>
    </row>
    <row r="71" spans="1:29" ht="12.6" customHeight="1" x14ac:dyDescent="0.2">
      <c r="A71" s="492" t="s">
        <v>44</v>
      </c>
      <c r="B71" s="3" t="s">
        <v>86</v>
      </c>
      <c r="C71" s="12">
        <v>10</v>
      </c>
      <c r="D71" s="13"/>
      <c r="E71" s="14">
        <v>10</v>
      </c>
      <c r="F71" s="12">
        <v>4</v>
      </c>
      <c r="G71" s="13">
        <v>1</v>
      </c>
      <c r="H71" s="14">
        <v>5</v>
      </c>
      <c r="I71" s="12"/>
      <c r="J71" s="13"/>
      <c r="K71" s="14"/>
      <c r="L71" s="12"/>
      <c r="M71" s="13"/>
      <c r="N71" s="14"/>
      <c r="O71" s="12"/>
      <c r="P71" s="13"/>
      <c r="Q71" s="46"/>
      <c r="R71" s="12"/>
      <c r="S71" s="13"/>
      <c r="T71" s="46"/>
      <c r="U71" s="12">
        <v>4</v>
      </c>
      <c r="V71" s="13">
        <v>1</v>
      </c>
      <c r="W71" s="14">
        <v>5</v>
      </c>
      <c r="X71" s="12">
        <v>1</v>
      </c>
      <c r="Y71" s="13"/>
      <c r="Z71" s="14">
        <v>1</v>
      </c>
      <c r="AA71" s="12">
        <f t="shared" si="39"/>
        <v>19</v>
      </c>
      <c r="AB71" s="13">
        <f t="shared" si="39"/>
        <v>2</v>
      </c>
      <c r="AC71" s="46">
        <f t="shared" si="40"/>
        <v>21</v>
      </c>
    </row>
    <row r="72" spans="1:29" s="4" customFormat="1" ht="12.6" customHeight="1" x14ac:dyDescent="0.2">
      <c r="A72" s="66" t="s">
        <v>100</v>
      </c>
      <c r="B72" s="9"/>
      <c r="C72" s="15">
        <f>SUM(C67:C71)</f>
        <v>61</v>
      </c>
      <c r="D72" s="16">
        <f t="shared" ref="D72:AC72" si="41">SUM(D67:D71)</f>
        <v>2</v>
      </c>
      <c r="E72" s="17">
        <f t="shared" si="41"/>
        <v>63</v>
      </c>
      <c r="F72" s="15">
        <f>SUM(F67:F71)</f>
        <v>6</v>
      </c>
      <c r="G72" s="16">
        <f t="shared" ref="G72:H72" si="42">SUM(G67:G71)</f>
        <v>1</v>
      </c>
      <c r="H72" s="17">
        <f t="shared" si="42"/>
        <v>7</v>
      </c>
      <c r="I72" s="15">
        <f>SUM(I67:I71)</f>
        <v>0</v>
      </c>
      <c r="J72" s="16">
        <f t="shared" ref="J72:K72" si="43">SUM(J67:J71)</f>
        <v>0</v>
      </c>
      <c r="K72" s="17">
        <f t="shared" si="43"/>
        <v>0</v>
      </c>
      <c r="L72" s="15">
        <f>SUM(L67:L71)</f>
        <v>0</v>
      </c>
      <c r="M72" s="16">
        <f t="shared" ref="M72:N72" si="44">SUM(M67:M71)</f>
        <v>0</v>
      </c>
      <c r="N72" s="17">
        <f t="shared" si="44"/>
        <v>0</v>
      </c>
      <c r="O72" s="15">
        <f>SUM(O67:O71)</f>
        <v>1</v>
      </c>
      <c r="P72" s="16">
        <f t="shared" ref="P72:Q72" si="45">SUM(P67:P71)</f>
        <v>0</v>
      </c>
      <c r="Q72" s="47">
        <f t="shared" si="45"/>
        <v>1</v>
      </c>
      <c r="R72" s="15">
        <f>SUM(R67:R71)</f>
        <v>0</v>
      </c>
      <c r="S72" s="16">
        <f t="shared" ref="S72:T72" si="46">SUM(S67:S71)</f>
        <v>0</v>
      </c>
      <c r="T72" s="47">
        <f t="shared" si="46"/>
        <v>0</v>
      </c>
      <c r="U72" s="15">
        <f>SUM(U67:U71)</f>
        <v>4</v>
      </c>
      <c r="V72" s="16">
        <f t="shared" ref="V72:W72" si="47">SUM(V67:V71)</f>
        <v>1</v>
      </c>
      <c r="W72" s="17">
        <f t="shared" si="47"/>
        <v>5</v>
      </c>
      <c r="X72" s="15">
        <f>SUM(X67:X71)</f>
        <v>7</v>
      </c>
      <c r="Y72" s="16">
        <f t="shared" ref="Y72:Z72" si="48">SUM(Y67:Y71)</f>
        <v>0</v>
      </c>
      <c r="Z72" s="17">
        <f t="shared" si="48"/>
        <v>7</v>
      </c>
      <c r="AA72" s="15">
        <f>SUM(AA67:AA71)</f>
        <v>79</v>
      </c>
      <c r="AB72" s="16">
        <f t="shared" si="41"/>
        <v>4</v>
      </c>
      <c r="AC72" s="47">
        <f t="shared" si="41"/>
        <v>83</v>
      </c>
    </row>
    <row r="73" spans="1:29" ht="12.6" hidden="1" customHeight="1" x14ac:dyDescent="0.2">
      <c r="A73" s="492" t="s">
        <v>45</v>
      </c>
      <c r="B73" s="3" t="s">
        <v>85</v>
      </c>
      <c r="C73" s="12"/>
      <c r="D73" s="13"/>
      <c r="E73" s="14"/>
      <c r="F73" s="12"/>
      <c r="G73" s="13"/>
      <c r="H73" s="14"/>
      <c r="I73" s="12"/>
      <c r="J73" s="13"/>
      <c r="K73" s="14"/>
      <c r="L73" s="12"/>
      <c r="M73" s="13"/>
      <c r="N73" s="14"/>
      <c r="O73" s="12"/>
      <c r="P73" s="13"/>
      <c r="Q73" s="46"/>
      <c r="R73" s="12"/>
      <c r="S73" s="13"/>
      <c r="T73" s="46"/>
      <c r="U73" s="12"/>
      <c r="V73" s="13"/>
      <c r="W73" s="14"/>
      <c r="X73" s="12"/>
      <c r="Y73" s="13"/>
      <c r="Z73" s="14"/>
      <c r="AA73" s="12">
        <f t="shared" ref="AA73:AB83" si="49">SUM(C73,F73,I73,L73,O73,R73,U73,X73)</f>
        <v>0</v>
      </c>
      <c r="AB73" s="13">
        <f t="shared" si="49"/>
        <v>0</v>
      </c>
      <c r="AC73" s="46">
        <f t="shared" ref="AC73:AC83" si="50">SUM(AA73:AB73)</f>
        <v>0</v>
      </c>
    </row>
    <row r="74" spans="1:29" ht="12.6" hidden="1" customHeight="1" x14ac:dyDescent="0.2">
      <c r="A74" s="492" t="s">
        <v>46</v>
      </c>
      <c r="B74" s="3" t="s">
        <v>85</v>
      </c>
      <c r="C74" s="12"/>
      <c r="D74" s="13"/>
      <c r="E74" s="14"/>
      <c r="F74" s="12"/>
      <c r="G74" s="13"/>
      <c r="H74" s="14"/>
      <c r="I74" s="12"/>
      <c r="J74" s="13"/>
      <c r="K74" s="14"/>
      <c r="L74" s="12"/>
      <c r="M74" s="13"/>
      <c r="N74" s="14"/>
      <c r="O74" s="12"/>
      <c r="P74" s="13"/>
      <c r="Q74" s="46"/>
      <c r="R74" s="12"/>
      <c r="S74" s="13"/>
      <c r="T74" s="46"/>
      <c r="U74" s="12"/>
      <c r="V74" s="13"/>
      <c r="W74" s="14"/>
      <c r="X74" s="12"/>
      <c r="Y74" s="13"/>
      <c r="Z74" s="14"/>
      <c r="AA74" s="12">
        <f t="shared" si="49"/>
        <v>0</v>
      </c>
      <c r="AB74" s="13">
        <f t="shared" si="49"/>
        <v>0</v>
      </c>
      <c r="AC74" s="46">
        <f t="shared" si="50"/>
        <v>0</v>
      </c>
    </row>
    <row r="75" spans="1:29" ht="12.6" customHeight="1" x14ac:dyDescent="0.2">
      <c r="A75" s="492" t="s">
        <v>47</v>
      </c>
      <c r="B75" s="3" t="s">
        <v>2</v>
      </c>
      <c r="C75" s="12">
        <v>14</v>
      </c>
      <c r="D75" s="13">
        <v>9</v>
      </c>
      <c r="E75" s="14">
        <v>23</v>
      </c>
      <c r="F75" s="12"/>
      <c r="G75" s="13">
        <v>1</v>
      </c>
      <c r="H75" s="14">
        <v>1</v>
      </c>
      <c r="I75" s="12"/>
      <c r="J75" s="13"/>
      <c r="K75" s="14"/>
      <c r="L75" s="12"/>
      <c r="M75" s="13"/>
      <c r="N75" s="14"/>
      <c r="O75" s="12"/>
      <c r="P75" s="13"/>
      <c r="Q75" s="46"/>
      <c r="R75" s="12"/>
      <c r="S75" s="13"/>
      <c r="T75" s="46"/>
      <c r="U75" s="12">
        <v>2</v>
      </c>
      <c r="V75" s="13"/>
      <c r="W75" s="14">
        <v>2</v>
      </c>
      <c r="X75" s="12"/>
      <c r="Y75" s="13">
        <v>2</v>
      </c>
      <c r="Z75" s="14">
        <v>2</v>
      </c>
      <c r="AA75" s="12">
        <f t="shared" si="49"/>
        <v>16</v>
      </c>
      <c r="AB75" s="13">
        <f t="shared" si="49"/>
        <v>12</v>
      </c>
      <c r="AC75" s="46">
        <f t="shared" si="50"/>
        <v>28</v>
      </c>
    </row>
    <row r="76" spans="1:29" ht="12.6" customHeight="1" x14ac:dyDescent="0.2">
      <c r="A76" s="492" t="s">
        <v>134</v>
      </c>
      <c r="B76" s="3" t="s">
        <v>89</v>
      </c>
      <c r="C76" s="12"/>
      <c r="D76" s="13"/>
      <c r="E76" s="14"/>
      <c r="F76" s="12"/>
      <c r="G76" s="13"/>
      <c r="H76" s="14"/>
      <c r="I76" s="12"/>
      <c r="J76" s="13"/>
      <c r="K76" s="14"/>
      <c r="L76" s="12"/>
      <c r="M76" s="13"/>
      <c r="N76" s="14"/>
      <c r="O76" s="12"/>
      <c r="P76" s="13"/>
      <c r="Q76" s="46"/>
      <c r="R76" s="12"/>
      <c r="S76" s="13"/>
      <c r="T76" s="46"/>
      <c r="U76" s="12"/>
      <c r="V76" s="13"/>
      <c r="W76" s="14"/>
      <c r="X76" s="12"/>
      <c r="Y76" s="13"/>
      <c r="Z76" s="14"/>
      <c r="AA76" s="12">
        <f t="shared" si="49"/>
        <v>0</v>
      </c>
      <c r="AB76" s="13">
        <f t="shared" si="49"/>
        <v>0</v>
      </c>
      <c r="AC76" s="46">
        <f t="shared" si="50"/>
        <v>0</v>
      </c>
    </row>
    <row r="77" spans="1:29" ht="12.6" customHeight="1" x14ac:dyDescent="0.2">
      <c r="A77" s="562" t="s">
        <v>48</v>
      </c>
      <c r="B77" s="3" t="s">
        <v>89</v>
      </c>
      <c r="C77" s="12">
        <v>45</v>
      </c>
      <c r="D77" s="13">
        <v>24</v>
      </c>
      <c r="E77" s="14">
        <v>69</v>
      </c>
      <c r="F77" s="12">
        <v>14</v>
      </c>
      <c r="G77" s="13">
        <v>6</v>
      </c>
      <c r="H77" s="14">
        <v>20</v>
      </c>
      <c r="I77" s="12"/>
      <c r="J77" s="13"/>
      <c r="K77" s="14"/>
      <c r="L77" s="12">
        <v>3</v>
      </c>
      <c r="M77" s="13">
        <v>1</v>
      </c>
      <c r="N77" s="14">
        <v>4</v>
      </c>
      <c r="O77" s="12">
        <v>3</v>
      </c>
      <c r="P77" s="13"/>
      <c r="Q77" s="46">
        <v>3</v>
      </c>
      <c r="R77" s="12"/>
      <c r="S77" s="13"/>
      <c r="T77" s="46"/>
      <c r="U77" s="12">
        <v>1</v>
      </c>
      <c r="V77" s="13"/>
      <c r="W77" s="14">
        <v>1</v>
      </c>
      <c r="X77" s="12">
        <v>7</v>
      </c>
      <c r="Y77" s="13">
        <v>3</v>
      </c>
      <c r="Z77" s="14">
        <v>10</v>
      </c>
      <c r="AA77" s="12">
        <f t="shared" si="49"/>
        <v>73</v>
      </c>
      <c r="AB77" s="13">
        <f t="shared" si="49"/>
        <v>34</v>
      </c>
      <c r="AC77" s="46">
        <f t="shared" si="50"/>
        <v>107</v>
      </c>
    </row>
    <row r="78" spans="1:29" ht="12.6" hidden="1" customHeight="1" x14ac:dyDescent="0.2">
      <c r="A78" s="562"/>
      <c r="B78" s="3" t="s">
        <v>140</v>
      </c>
      <c r="C78" s="12"/>
      <c r="D78" s="13"/>
      <c r="E78" s="14"/>
      <c r="F78" s="12"/>
      <c r="G78" s="13"/>
      <c r="H78" s="14"/>
      <c r="I78" s="12"/>
      <c r="J78" s="13"/>
      <c r="K78" s="14"/>
      <c r="L78" s="12"/>
      <c r="M78" s="13"/>
      <c r="N78" s="14"/>
      <c r="O78" s="12"/>
      <c r="P78" s="13"/>
      <c r="Q78" s="46"/>
      <c r="R78" s="12"/>
      <c r="S78" s="13"/>
      <c r="T78" s="46"/>
      <c r="U78" s="12"/>
      <c r="V78" s="13"/>
      <c r="W78" s="14"/>
      <c r="X78" s="12"/>
      <c r="Y78" s="13"/>
      <c r="Z78" s="14"/>
      <c r="AA78" s="12">
        <f t="shared" si="49"/>
        <v>0</v>
      </c>
      <c r="AB78" s="13">
        <f t="shared" si="49"/>
        <v>0</v>
      </c>
      <c r="AC78" s="46">
        <f t="shared" si="50"/>
        <v>0</v>
      </c>
    </row>
    <row r="79" spans="1:29" ht="12.6" customHeight="1" x14ac:dyDescent="0.2">
      <c r="A79" s="492" t="s">
        <v>146</v>
      </c>
      <c r="B79" s="3" t="s">
        <v>87</v>
      </c>
      <c r="C79" s="12">
        <v>5</v>
      </c>
      <c r="D79" s="13">
        <v>6</v>
      </c>
      <c r="E79" s="14">
        <v>11</v>
      </c>
      <c r="F79" s="12">
        <v>6</v>
      </c>
      <c r="G79" s="13"/>
      <c r="H79" s="14">
        <v>6</v>
      </c>
      <c r="I79" s="12"/>
      <c r="J79" s="13"/>
      <c r="K79" s="14"/>
      <c r="L79" s="12"/>
      <c r="M79" s="13"/>
      <c r="N79" s="14"/>
      <c r="O79" s="12"/>
      <c r="P79" s="13">
        <v>1</v>
      </c>
      <c r="Q79" s="46">
        <v>1</v>
      </c>
      <c r="R79" s="12"/>
      <c r="S79" s="13"/>
      <c r="T79" s="46"/>
      <c r="U79" s="12"/>
      <c r="V79" s="13"/>
      <c r="W79" s="14"/>
      <c r="X79" s="12">
        <v>2</v>
      </c>
      <c r="Y79" s="13"/>
      <c r="Z79" s="14">
        <v>2</v>
      </c>
      <c r="AA79" s="12">
        <f t="shared" si="49"/>
        <v>13</v>
      </c>
      <c r="AB79" s="13">
        <f t="shared" si="49"/>
        <v>7</v>
      </c>
      <c r="AC79" s="46">
        <f t="shared" si="50"/>
        <v>20</v>
      </c>
    </row>
    <row r="80" spans="1:29" ht="12.6" customHeight="1" x14ac:dyDescent="0.2">
      <c r="A80" s="492" t="s">
        <v>135</v>
      </c>
      <c r="B80" s="3" t="s">
        <v>2</v>
      </c>
      <c r="C80" s="12">
        <v>13</v>
      </c>
      <c r="D80" s="13">
        <v>7</v>
      </c>
      <c r="E80" s="14">
        <v>20</v>
      </c>
      <c r="F80" s="12">
        <v>4</v>
      </c>
      <c r="G80" s="13">
        <v>4</v>
      </c>
      <c r="H80" s="14">
        <v>8</v>
      </c>
      <c r="I80" s="12">
        <v>1</v>
      </c>
      <c r="J80" s="13"/>
      <c r="K80" s="14">
        <v>1</v>
      </c>
      <c r="L80" s="12">
        <v>2</v>
      </c>
      <c r="M80" s="13"/>
      <c r="N80" s="14">
        <v>2</v>
      </c>
      <c r="O80" s="12">
        <v>1</v>
      </c>
      <c r="P80" s="13"/>
      <c r="Q80" s="46">
        <v>1</v>
      </c>
      <c r="R80" s="12"/>
      <c r="S80" s="13"/>
      <c r="T80" s="46"/>
      <c r="U80" s="12"/>
      <c r="V80" s="13"/>
      <c r="W80" s="14"/>
      <c r="X80" s="12">
        <v>1</v>
      </c>
      <c r="Y80" s="13"/>
      <c r="Z80" s="14">
        <v>1</v>
      </c>
      <c r="AA80" s="12">
        <f t="shared" si="49"/>
        <v>22</v>
      </c>
      <c r="AB80" s="13">
        <f t="shared" si="49"/>
        <v>11</v>
      </c>
      <c r="AC80" s="46">
        <f t="shared" si="50"/>
        <v>33</v>
      </c>
    </row>
    <row r="81" spans="1:29" ht="12.6" customHeight="1" x14ac:dyDescent="0.2">
      <c r="A81" s="492" t="s">
        <v>49</v>
      </c>
      <c r="B81" s="3" t="s">
        <v>87</v>
      </c>
      <c r="C81" s="12">
        <v>4</v>
      </c>
      <c r="D81" s="13">
        <v>4</v>
      </c>
      <c r="E81" s="14">
        <v>8</v>
      </c>
      <c r="F81" s="12">
        <v>3</v>
      </c>
      <c r="G81" s="13"/>
      <c r="H81" s="14">
        <v>3</v>
      </c>
      <c r="I81" s="12"/>
      <c r="J81" s="13"/>
      <c r="K81" s="14"/>
      <c r="L81" s="12"/>
      <c r="M81" s="13"/>
      <c r="N81" s="14"/>
      <c r="O81" s="12"/>
      <c r="P81" s="13"/>
      <c r="Q81" s="46"/>
      <c r="R81" s="12"/>
      <c r="S81" s="13"/>
      <c r="T81" s="46"/>
      <c r="U81" s="12"/>
      <c r="V81" s="13"/>
      <c r="W81" s="14"/>
      <c r="X81" s="12"/>
      <c r="Y81" s="13"/>
      <c r="Z81" s="14"/>
      <c r="AA81" s="12">
        <f t="shared" si="49"/>
        <v>7</v>
      </c>
      <c r="AB81" s="13">
        <f t="shared" si="49"/>
        <v>4</v>
      </c>
      <c r="AC81" s="46">
        <f t="shared" si="50"/>
        <v>11</v>
      </c>
    </row>
    <row r="82" spans="1:29" ht="12.6" customHeight="1" x14ac:dyDescent="0.2">
      <c r="A82" s="562" t="s">
        <v>50</v>
      </c>
      <c r="B82" s="3" t="s">
        <v>86</v>
      </c>
      <c r="C82" s="12">
        <v>26</v>
      </c>
      <c r="D82" s="13">
        <v>14</v>
      </c>
      <c r="E82" s="14">
        <v>40</v>
      </c>
      <c r="F82" s="12">
        <v>13</v>
      </c>
      <c r="G82" s="13">
        <v>3</v>
      </c>
      <c r="H82" s="14">
        <v>16</v>
      </c>
      <c r="I82" s="12"/>
      <c r="J82" s="13"/>
      <c r="K82" s="14"/>
      <c r="L82" s="12"/>
      <c r="M82" s="13"/>
      <c r="N82" s="14"/>
      <c r="O82" s="12"/>
      <c r="P82" s="13"/>
      <c r="Q82" s="46"/>
      <c r="R82" s="12"/>
      <c r="S82" s="13"/>
      <c r="T82" s="46"/>
      <c r="U82" s="12"/>
      <c r="V82" s="13">
        <v>1</v>
      </c>
      <c r="W82" s="14">
        <v>1</v>
      </c>
      <c r="X82" s="12"/>
      <c r="Y82" s="13"/>
      <c r="Z82" s="14"/>
      <c r="AA82" s="12">
        <f t="shared" si="49"/>
        <v>39</v>
      </c>
      <c r="AB82" s="13">
        <f t="shared" si="49"/>
        <v>18</v>
      </c>
      <c r="AC82" s="46">
        <f t="shared" si="50"/>
        <v>57</v>
      </c>
    </row>
    <row r="83" spans="1:29" ht="12.6" hidden="1" customHeight="1" x14ac:dyDescent="0.2">
      <c r="A83" s="562"/>
      <c r="B83" s="3" t="s">
        <v>140</v>
      </c>
      <c r="C83" s="12"/>
      <c r="D83" s="13"/>
      <c r="E83" s="14"/>
      <c r="F83" s="12"/>
      <c r="G83" s="13"/>
      <c r="H83" s="14"/>
      <c r="I83" s="12"/>
      <c r="J83" s="13"/>
      <c r="K83" s="14"/>
      <c r="L83" s="12"/>
      <c r="M83" s="13"/>
      <c r="N83" s="14"/>
      <c r="O83" s="12"/>
      <c r="P83" s="13"/>
      <c r="Q83" s="46"/>
      <c r="R83" s="12"/>
      <c r="S83" s="13"/>
      <c r="T83" s="46"/>
      <c r="U83" s="12"/>
      <c r="V83" s="13"/>
      <c r="W83" s="14"/>
      <c r="X83" s="12"/>
      <c r="Y83" s="13"/>
      <c r="Z83" s="14"/>
      <c r="AA83" s="12">
        <f t="shared" si="49"/>
        <v>0</v>
      </c>
      <c r="AB83" s="13">
        <f t="shared" si="49"/>
        <v>0</v>
      </c>
      <c r="AC83" s="46">
        <f t="shared" si="50"/>
        <v>0</v>
      </c>
    </row>
    <row r="84" spans="1:29" s="4" customFormat="1" ht="12.6" customHeight="1" x14ac:dyDescent="0.2">
      <c r="A84" s="66" t="s">
        <v>101</v>
      </c>
      <c r="B84" s="9"/>
      <c r="C84" s="15">
        <f>SUM(C73:C83)</f>
        <v>107</v>
      </c>
      <c r="D84" s="16">
        <f>SUM(D73:D83)</f>
        <v>64</v>
      </c>
      <c r="E84" s="17">
        <f t="shared" ref="E84:AC84" si="51">SUM(E73:E82)</f>
        <v>171</v>
      </c>
      <c r="F84" s="15">
        <f>SUM(F73:F83)</f>
        <v>40</v>
      </c>
      <c r="G84" s="16">
        <f>SUM(G73:G83)</f>
        <v>14</v>
      </c>
      <c r="H84" s="17">
        <f t="shared" ref="H84" si="52">SUM(H73:H82)</f>
        <v>54</v>
      </c>
      <c r="I84" s="15">
        <f>SUM(I73:I83)</f>
        <v>1</v>
      </c>
      <c r="J84" s="16">
        <f>SUM(J73:J83)</f>
        <v>0</v>
      </c>
      <c r="K84" s="17">
        <f t="shared" ref="K84" si="53">SUM(K73:K82)</f>
        <v>1</v>
      </c>
      <c r="L84" s="15">
        <f>SUM(L73:L83)</f>
        <v>5</v>
      </c>
      <c r="M84" s="16">
        <f>SUM(M73:M83)</f>
        <v>1</v>
      </c>
      <c r="N84" s="17">
        <f t="shared" ref="N84" si="54">SUM(N73:N82)</f>
        <v>6</v>
      </c>
      <c r="O84" s="15">
        <f>SUM(O73:O83)</f>
        <v>4</v>
      </c>
      <c r="P84" s="16">
        <f>SUM(P73:P83)</f>
        <v>1</v>
      </c>
      <c r="Q84" s="47">
        <f t="shared" ref="Q84" si="55">SUM(Q73:Q82)</f>
        <v>5</v>
      </c>
      <c r="R84" s="15">
        <f>SUM(R73:R83)</f>
        <v>0</v>
      </c>
      <c r="S84" s="16">
        <f>SUM(S73:S83)</f>
        <v>0</v>
      </c>
      <c r="T84" s="47">
        <f t="shared" ref="T84" si="56">SUM(T73:T82)</f>
        <v>0</v>
      </c>
      <c r="U84" s="15">
        <f>SUM(U73:U83)</f>
        <v>3</v>
      </c>
      <c r="V84" s="16">
        <f>SUM(V73:V83)</f>
        <v>1</v>
      </c>
      <c r="W84" s="17">
        <f t="shared" ref="W84" si="57">SUM(W73:W82)</f>
        <v>4</v>
      </c>
      <c r="X84" s="15">
        <f>SUM(X73:X83)</f>
        <v>10</v>
      </c>
      <c r="Y84" s="16">
        <f>SUM(Y73:Y83)</f>
        <v>5</v>
      </c>
      <c r="Z84" s="17">
        <f t="shared" ref="Z84" si="58">SUM(Z73:Z82)</f>
        <v>15</v>
      </c>
      <c r="AA84" s="15">
        <f>SUM(AA73:AA82)</f>
        <v>170</v>
      </c>
      <c r="AB84" s="16">
        <f t="shared" si="51"/>
        <v>86</v>
      </c>
      <c r="AC84" s="47">
        <f t="shared" si="51"/>
        <v>256</v>
      </c>
    </row>
    <row r="85" spans="1:29" ht="12.6" customHeight="1" x14ac:dyDescent="0.2">
      <c r="A85" s="575" t="s">
        <v>141</v>
      </c>
      <c r="B85" s="3" t="s">
        <v>2</v>
      </c>
      <c r="C85" s="12">
        <v>39</v>
      </c>
      <c r="D85" s="13">
        <v>0</v>
      </c>
      <c r="E85" s="14">
        <v>39</v>
      </c>
      <c r="F85" s="12">
        <v>8</v>
      </c>
      <c r="G85" s="13">
        <v>0</v>
      </c>
      <c r="H85" s="14">
        <v>8</v>
      </c>
      <c r="I85" s="12">
        <v>0</v>
      </c>
      <c r="J85" s="13">
        <v>0</v>
      </c>
      <c r="K85" s="14">
        <v>0</v>
      </c>
      <c r="L85" s="12">
        <v>1</v>
      </c>
      <c r="M85" s="13">
        <v>0</v>
      </c>
      <c r="N85" s="14">
        <v>1</v>
      </c>
      <c r="O85" s="12">
        <v>2</v>
      </c>
      <c r="P85" s="13">
        <v>0</v>
      </c>
      <c r="Q85" s="46">
        <v>2</v>
      </c>
      <c r="R85" s="12">
        <v>0</v>
      </c>
      <c r="S85" s="13">
        <v>0</v>
      </c>
      <c r="T85" s="46">
        <v>0</v>
      </c>
      <c r="U85" s="12">
        <v>0</v>
      </c>
      <c r="V85" s="13">
        <v>0</v>
      </c>
      <c r="W85" s="14">
        <v>0</v>
      </c>
      <c r="X85" s="12">
        <v>3</v>
      </c>
      <c r="Y85" s="13">
        <v>0</v>
      </c>
      <c r="Z85" s="14">
        <v>3</v>
      </c>
      <c r="AA85" s="12">
        <f t="shared" ref="AA85:AB98" si="59">SUM(C85,F85,I85,L85,O85,R85,U85,X85)</f>
        <v>53</v>
      </c>
      <c r="AB85" s="13">
        <f t="shared" si="59"/>
        <v>0</v>
      </c>
      <c r="AC85" s="46">
        <f t="shared" ref="AC85:AC104" si="60">SUM(AA85:AB85)</f>
        <v>53</v>
      </c>
    </row>
    <row r="86" spans="1:29" ht="12.6" hidden="1" customHeight="1" x14ac:dyDescent="0.2">
      <c r="A86" s="562"/>
      <c r="B86" s="3" t="s">
        <v>138</v>
      </c>
      <c r="C86" s="12"/>
      <c r="D86" s="13"/>
      <c r="E86" s="14"/>
      <c r="F86" s="12"/>
      <c r="G86" s="13"/>
      <c r="H86" s="14"/>
      <c r="I86" s="12"/>
      <c r="J86" s="13"/>
      <c r="K86" s="14"/>
      <c r="L86" s="12"/>
      <c r="M86" s="13"/>
      <c r="N86" s="14"/>
      <c r="O86" s="12"/>
      <c r="P86" s="13"/>
      <c r="Q86" s="46"/>
      <c r="R86" s="12"/>
      <c r="S86" s="13"/>
      <c r="T86" s="46"/>
      <c r="U86" s="12"/>
      <c r="V86" s="13"/>
      <c r="W86" s="14"/>
      <c r="X86" s="12"/>
      <c r="Y86" s="13"/>
      <c r="Z86" s="14"/>
      <c r="AA86" s="12">
        <f t="shared" si="59"/>
        <v>0</v>
      </c>
      <c r="AB86" s="13">
        <f t="shared" si="59"/>
        <v>0</v>
      </c>
      <c r="AC86" s="46">
        <f t="shared" si="60"/>
        <v>0</v>
      </c>
    </row>
    <row r="87" spans="1:29" ht="12.6" customHeight="1" x14ac:dyDescent="0.2">
      <c r="A87" s="492" t="s">
        <v>130</v>
      </c>
      <c r="B87" s="3" t="s">
        <v>89</v>
      </c>
      <c r="C87" s="12">
        <v>4</v>
      </c>
      <c r="D87" s="13"/>
      <c r="E87" s="14">
        <v>4</v>
      </c>
      <c r="F87" s="12">
        <v>1</v>
      </c>
      <c r="G87" s="13"/>
      <c r="H87" s="14">
        <v>1</v>
      </c>
      <c r="I87" s="12"/>
      <c r="J87" s="13"/>
      <c r="K87" s="14"/>
      <c r="L87" s="12">
        <v>1</v>
      </c>
      <c r="M87" s="13"/>
      <c r="N87" s="14">
        <v>1</v>
      </c>
      <c r="O87" s="12"/>
      <c r="P87" s="13"/>
      <c r="Q87" s="46"/>
      <c r="R87" s="12"/>
      <c r="S87" s="13"/>
      <c r="T87" s="46"/>
      <c r="U87" s="12"/>
      <c r="V87" s="13"/>
      <c r="W87" s="14"/>
      <c r="X87" s="12"/>
      <c r="Y87" s="13"/>
      <c r="Z87" s="14"/>
      <c r="AA87" s="12">
        <f t="shared" si="59"/>
        <v>6</v>
      </c>
      <c r="AB87" s="13">
        <f t="shared" si="59"/>
        <v>0</v>
      </c>
      <c r="AC87" s="46">
        <f t="shared" si="60"/>
        <v>6</v>
      </c>
    </row>
    <row r="88" spans="1:29" ht="12.6" hidden="1" customHeight="1" x14ac:dyDescent="0.2">
      <c r="A88" s="492"/>
      <c r="B88" s="3" t="s">
        <v>86</v>
      </c>
      <c r="C88" s="12"/>
      <c r="D88" s="13"/>
      <c r="E88" s="14"/>
      <c r="F88" s="12"/>
      <c r="G88" s="13"/>
      <c r="H88" s="14"/>
      <c r="I88" s="12"/>
      <c r="J88" s="13"/>
      <c r="K88" s="14"/>
      <c r="L88" s="12"/>
      <c r="M88" s="13"/>
      <c r="N88" s="14"/>
      <c r="O88" s="12"/>
      <c r="P88" s="13"/>
      <c r="Q88" s="46"/>
      <c r="R88" s="12"/>
      <c r="S88" s="13"/>
      <c r="T88" s="46"/>
      <c r="U88" s="12"/>
      <c r="V88" s="13"/>
      <c r="W88" s="14"/>
      <c r="X88" s="12"/>
      <c r="Y88" s="13"/>
      <c r="Z88" s="14"/>
      <c r="AA88" s="12">
        <f t="shared" si="59"/>
        <v>0</v>
      </c>
      <c r="AB88" s="13">
        <f t="shared" si="59"/>
        <v>0</v>
      </c>
      <c r="AC88" s="46">
        <f t="shared" si="60"/>
        <v>0</v>
      </c>
    </row>
    <row r="89" spans="1:29" ht="12.6" hidden="1" customHeight="1" x14ac:dyDescent="0.2">
      <c r="A89" s="562" t="s">
        <v>142</v>
      </c>
      <c r="B89" s="3" t="s">
        <v>2</v>
      </c>
      <c r="C89" s="12"/>
      <c r="D89" s="13"/>
      <c r="E89" s="14"/>
      <c r="F89" s="12"/>
      <c r="G89" s="13"/>
      <c r="H89" s="14"/>
      <c r="I89" s="12"/>
      <c r="J89" s="13"/>
      <c r="K89" s="14"/>
      <c r="L89" s="12"/>
      <c r="M89" s="13"/>
      <c r="N89" s="14"/>
      <c r="O89" s="12"/>
      <c r="P89" s="13"/>
      <c r="Q89" s="46"/>
      <c r="R89" s="12"/>
      <c r="S89" s="13"/>
      <c r="T89" s="46"/>
      <c r="U89" s="12"/>
      <c r="V89" s="13"/>
      <c r="W89" s="14"/>
      <c r="X89" s="12"/>
      <c r="Y89" s="13"/>
      <c r="Z89" s="14"/>
      <c r="AA89" s="12">
        <f t="shared" si="59"/>
        <v>0</v>
      </c>
      <c r="AB89" s="13">
        <f t="shared" si="59"/>
        <v>0</v>
      </c>
      <c r="AC89" s="46">
        <f t="shared" si="60"/>
        <v>0</v>
      </c>
    </row>
    <row r="90" spans="1:29" ht="12.6" customHeight="1" x14ac:dyDescent="0.2">
      <c r="A90" s="562"/>
      <c r="B90" s="3" t="s">
        <v>88</v>
      </c>
      <c r="C90" s="12">
        <v>2</v>
      </c>
      <c r="D90" s="13"/>
      <c r="E90" s="14">
        <v>2</v>
      </c>
      <c r="F90" s="12"/>
      <c r="G90" s="13"/>
      <c r="H90" s="14"/>
      <c r="I90" s="12"/>
      <c r="J90" s="13"/>
      <c r="K90" s="14"/>
      <c r="L90" s="12"/>
      <c r="M90" s="13"/>
      <c r="N90" s="14"/>
      <c r="O90" s="12"/>
      <c r="P90" s="13"/>
      <c r="Q90" s="46"/>
      <c r="R90" s="12"/>
      <c r="S90" s="13"/>
      <c r="T90" s="46"/>
      <c r="U90" s="12"/>
      <c r="V90" s="13"/>
      <c r="W90" s="14"/>
      <c r="X90" s="12"/>
      <c r="Y90" s="13"/>
      <c r="Z90" s="14"/>
      <c r="AA90" s="12">
        <f t="shared" si="59"/>
        <v>2</v>
      </c>
      <c r="AB90" s="13">
        <f t="shared" si="59"/>
        <v>0</v>
      </c>
      <c r="AC90" s="46">
        <f t="shared" si="60"/>
        <v>2</v>
      </c>
    </row>
    <row r="91" spans="1:29" ht="12.6" customHeight="1" x14ac:dyDescent="0.2">
      <c r="A91" s="562" t="s">
        <v>51</v>
      </c>
      <c r="B91" s="3" t="s">
        <v>2</v>
      </c>
      <c r="C91" s="12">
        <v>86</v>
      </c>
      <c r="D91" s="13">
        <v>12</v>
      </c>
      <c r="E91" s="14">
        <v>98</v>
      </c>
      <c r="F91" s="12">
        <v>6</v>
      </c>
      <c r="G91" s="13"/>
      <c r="H91" s="14">
        <v>6</v>
      </c>
      <c r="I91" s="12">
        <v>3</v>
      </c>
      <c r="J91" s="13"/>
      <c r="K91" s="14">
        <v>3</v>
      </c>
      <c r="L91" s="12">
        <v>1</v>
      </c>
      <c r="M91" s="13"/>
      <c r="N91" s="14">
        <v>1</v>
      </c>
      <c r="O91" s="12"/>
      <c r="P91" s="13"/>
      <c r="Q91" s="46"/>
      <c r="R91" s="12"/>
      <c r="S91" s="13"/>
      <c r="T91" s="46"/>
      <c r="U91" s="12"/>
      <c r="V91" s="13"/>
      <c r="W91" s="14"/>
      <c r="X91" s="12">
        <v>1</v>
      </c>
      <c r="Y91" s="13">
        <v>1</v>
      </c>
      <c r="Z91" s="14">
        <v>2</v>
      </c>
      <c r="AA91" s="12">
        <f t="shared" si="59"/>
        <v>97</v>
      </c>
      <c r="AB91" s="13">
        <f t="shared" si="59"/>
        <v>13</v>
      </c>
      <c r="AC91" s="46">
        <f t="shared" si="60"/>
        <v>110</v>
      </c>
    </row>
    <row r="92" spans="1:29" ht="12.6" hidden="1" customHeight="1" x14ac:dyDescent="0.2">
      <c r="A92" s="562"/>
      <c r="B92" s="3" t="s">
        <v>138</v>
      </c>
      <c r="C92" s="12"/>
      <c r="D92" s="13"/>
      <c r="E92" s="14"/>
      <c r="F92" s="12"/>
      <c r="G92" s="13"/>
      <c r="H92" s="14"/>
      <c r="I92" s="12"/>
      <c r="J92" s="13"/>
      <c r="K92" s="14"/>
      <c r="L92" s="12"/>
      <c r="M92" s="13"/>
      <c r="N92" s="14"/>
      <c r="O92" s="12"/>
      <c r="P92" s="13"/>
      <c r="Q92" s="46"/>
      <c r="R92" s="12"/>
      <c r="S92" s="13"/>
      <c r="T92" s="46"/>
      <c r="U92" s="12"/>
      <c r="V92" s="13"/>
      <c r="W92" s="14"/>
      <c r="X92" s="12"/>
      <c r="Y92" s="13"/>
      <c r="Z92" s="14"/>
      <c r="AA92" s="12">
        <f t="shared" si="59"/>
        <v>0</v>
      </c>
      <c r="AB92" s="13">
        <f t="shared" si="59"/>
        <v>0</v>
      </c>
      <c r="AC92" s="46">
        <f t="shared" si="60"/>
        <v>0</v>
      </c>
    </row>
    <row r="93" spans="1:29" ht="12.6" hidden="1" customHeight="1" x14ac:dyDescent="0.2">
      <c r="A93" s="492" t="s">
        <v>155</v>
      </c>
      <c r="B93" s="3" t="s">
        <v>85</v>
      </c>
      <c r="C93" s="12"/>
      <c r="D93" s="13"/>
      <c r="E93" s="14"/>
      <c r="F93" s="12"/>
      <c r="G93" s="13"/>
      <c r="H93" s="14"/>
      <c r="I93" s="12"/>
      <c r="J93" s="13"/>
      <c r="K93" s="14"/>
      <c r="L93" s="12"/>
      <c r="M93" s="13"/>
      <c r="N93" s="14"/>
      <c r="O93" s="12"/>
      <c r="P93" s="13"/>
      <c r="Q93" s="46"/>
      <c r="R93" s="12"/>
      <c r="S93" s="13"/>
      <c r="T93" s="46"/>
      <c r="U93" s="12"/>
      <c r="V93" s="13"/>
      <c r="W93" s="14"/>
      <c r="X93" s="12"/>
      <c r="Y93" s="13"/>
      <c r="Z93" s="14"/>
      <c r="AA93" s="12">
        <f t="shared" si="59"/>
        <v>0</v>
      </c>
      <c r="AB93" s="13">
        <f t="shared" si="59"/>
        <v>0</v>
      </c>
      <c r="AC93" s="46">
        <f t="shared" si="60"/>
        <v>0</v>
      </c>
    </row>
    <row r="94" spans="1:29" ht="12.6" customHeight="1" x14ac:dyDescent="0.2">
      <c r="A94" s="492" t="s">
        <v>156</v>
      </c>
      <c r="B94" s="3" t="s">
        <v>85</v>
      </c>
      <c r="C94" s="12">
        <v>1</v>
      </c>
      <c r="D94" s="13">
        <v>1</v>
      </c>
      <c r="E94" s="14">
        <v>2</v>
      </c>
      <c r="F94" s="12"/>
      <c r="G94" s="13"/>
      <c r="H94" s="14"/>
      <c r="I94" s="12"/>
      <c r="J94" s="13"/>
      <c r="K94" s="14"/>
      <c r="L94" s="12"/>
      <c r="M94" s="13"/>
      <c r="N94" s="14"/>
      <c r="O94" s="12"/>
      <c r="P94" s="13"/>
      <c r="Q94" s="46"/>
      <c r="R94" s="12"/>
      <c r="S94" s="13"/>
      <c r="T94" s="46"/>
      <c r="U94" s="12"/>
      <c r="V94" s="13"/>
      <c r="W94" s="14"/>
      <c r="X94" s="12">
        <v>1</v>
      </c>
      <c r="Y94" s="13"/>
      <c r="Z94" s="14">
        <v>1</v>
      </c>
      <c r="AA94" s="12">
        <f t="shared" si="59"/>
        <v>2</v>
      </c>
      <c r="AB94" s="13">
        <f t="shared" si="59"/>
        <v>1</v>
      </c>
      <c r="AC94" s="46">
        <f t="shared" si="60"/>
        <v>3</v>
      </c>
    </row>
    <row r="95" spans="1:29" ht="12.6" hidden="1" customHeight="1" x14ac:dyDescent="0.2">
      <c r="A95" s="492" t="s">
        <v>157</v>
      </c>
      <c r="B95" s="3" t="s">
        <v>85</v>
      </c>
      <c r="C95" s="12"/>
      <c r="D95" s="13"/>
      <c r="E95" s="14"/>
      <c r="F95" s="12"/>
      <c r="G95" s="13"/>
      <c r="H95" s="14"/>
      <c r="I95" s="12"/>
      <c r="J95" s="13"/>
      <c r="K95" s="14"/>
      <c r="L95" s="12"/>
      <c r="M95" s="13"/>
      <c r="N95" s="14"/>
      <c r="O95" s="12"/>
      <c r="P95" s="13"/>
      <c r="Q95" s="46"/>
      <c r="R95" s="12"/>
      <c r="S95" s="13"/>
      <c r="T95" s="46"/>
      <c r="U95" s="12"/>
      <c r="V95" s="13"/>
      <c r="W95" s="14"/>
      <c r="X95" s="12"/>
      <c r="Y95" s="13"/>
      <c r="Z95" s="14"/>
      <c r="AA95" s="12">
        <f t="shared" si="59"/>
        <v>0</v>
      </c>
      <c r="AB95" s="13">
        <f t="shared" si="59"/>
        <v>0</v>
      </c>
      <c r="AC95" s="46">
        <f t="shared" si="60"/>
        <v>0</v>
      </c>
    </row>
    <row r="96" spans="1:29" ht="12.6" customHeight="1" x14ac:dyDescent="0.2">
      <c r="A96" s="492" t="s">
        <v>158</v>
      </c>
      <c r="B96" s="3" t="s">
        <v>85</v>
      </c>
      <c r="C96" s="12">
        <v>11</v>
      </c>
      <c r="D96" s="13">
        <v>3</v>
      </c>
      <c r="E96" s="14">
        <v>14</v>
      </c>
      <c r="F96" s="12"/>
      <c r="G96" s="13"/>
      <c r="H96" s="14"/>
      <c r="I96" s="12"/>
      <c r="J96" s="13"/>
      <c r="K96" s="14"/>
      <c r="L96" s="12"/>
      <c r="M96" s="13"/>
      <c r="N96" s="14"/>
      <c r="O96" s="12"/>
      <c r="P96" s="13"/>
      <c r="Q96" s="46"/>
      <c r="R96" s="12"/>
      <c r="S96" s="13"/>
      <c r="T96" s="46"/>
      <c r="U96" s="12"/>
      <c r="V96" s="13"/>
      <c r="W96" s="14"/>
      <c r="X96" s="12">
        <v>1</v>
      </c>
      <c r="Y96" s="13"/>
      <c r="Z96" s="14">
        <v>1</v>
      </c>
      <c r="AA96" s="12">
        <f t="shared" si="59"/>
        <v>12</v>
      </c>
      <c r="AB96" s="13">
        <f t="shared" si="59"/>
        <v>3</v>
      </c>
      <c r="AC96" s="46">
        <f t="shared" si="60"/>
        <v>15</v>
      </c>
    </row>
    <row r="97" spans="1:29" ht="12.6" customHeight="1" x14ac:dyDescent="0.2">
      <c r="A97" s="492" t="s">
        <v>52</v>
      </c>
      <c r="B97" s="3" t="s">
        <v>85</v>
      </c>
      <c r="C97" s="12">
        <v>9</v>
      </c>
      <c r="D97" s="13"/>
      <c r="E97" s="14">
        <v>9</v>
      </c>
      <c r="F97" s="12"/>
      <c r="G97" s="13"/>
      <c r="H97" s="14"/>
      <c r="I97" s="12"/>
      <c r="J97" s="13"/>
      <c r="K97" s="14"/>
      <c r="L97" s="12"/>
      <c r="M97" s="13"/>
      <c r="N97" s="14"/>
      <c r="O97" s="12"/>
      <c r="P97" s="13"/>
      <c r="Q97" s="46"/>
      <c r="R97" s="12"/>
      <c r="S97" s="13"/>
      <c r="T97" s="46"/>
      <c r="U97" s="12"/>
      <c r="V97" s="13"/>
      <c r="W97" s="14"/>
      <c r="X97" s="12">
        <v>3</v>
      </c>
      <c r="Y97" s="13"/>
      <c r="Z97" s="14">
        <v>3</v>
      </c>
      <c r="AA97" s="12">
        <f t="shared" si="59"/>
        <v>12</v>
      </c>
      <c r="AB97" s="13">
        <f t="shared" si="59"/>
        <v>0</v>
      </c>
      <c r="AC97" s="46">
        <f t="shared" si="60"/>
        <v>12</v>
      </c>
    </row>
    <row r="98" spans="1:29" ht="12.6" customHeight="1" x14ac:dyDescent="0.2">
      <c r="A98" s="492" t="s">
        <v>147</v>
      </c>
      <c r="B98" s="3" t="s">
        <v>85</v>
      </c>
      <c r="C98" s="12"/>
      <c r="D98" s="13"/>
      <c r="E98" s="14"/>
      <c r="F98" s="12"/>
      <c r="G98" s="13"/>
      <c r="H98" s="14"/>
      <c r="I98" s="12"/>
      <c r="J98" s="13"/>
      <c r="K98" s="14"/>
      <c r="L98" s="12"/>
      <c r="M98" s="13"/>
      <c r="N98" s="14"/>
      <c r="O98" s="12"/>
      <c r="P98" s="13"/>
      <c r="Q98" s="46"/>
      <c r="R98" s="12"/>
      <c r="S98" s="13"/>
      <c r="T98" s="46"/>
      <c r="U98" s="12"/>
      <c r="V98" s="13"/>
      <c r="W98" s="14"/>
      <c r="X98" s="12">
        <v>1</v>
      </c>
      <c r="Y98" s="13"/>
      <c r="Z98" s="14">
        <v>1</v>
      </c>
      <c r="AA98" s="12">
        <f t="shared" si="59"/>
        <v>1</v>
      </c>
      <c r="AB98" s="13">
        <f t="shared" si="59"/>
        <v>0</v>
      </c>
      <c r="AC98" s="46">
        <f t="shared" si="60"/>
        <v>1</v>
      </c>
    </row>
    <row r="99" spans="1:29" ht="12.6" customHeight="1" x14ac:dyDescent="0.2">
      <c r="A99" s="492" t="s">
        <v>341</v>
      </c>
      <c r="B99" s="3" t="s">
        <v>85</v>
      </c>
      <c r="C99" s="12">
        <v>2</v>
      </c>
      <c r="D99" s="13"/>
      <c r="E99" s="14">
        <v>2</v>
      </c>
      <c r="F99" s="12"/>
      <c r="G99" s="13"/>
      <c r="H99" s="14"/>
      <c r="I99" s="12"/>
      <c r="J99" s="13"/>
      <c r="K99" s="14"/>
      <c r="L99" s="12"/>
      <c r="M99" s="13"/>
      <c r="N99" s="14"/>
      <c r="O99" s="12"/>
      <c r="P99" s="13"/>
      <c r="Q99" s="46"/>
      <c r="R99" s="12"/>
      <c r="S99" s="13"/>
      <c r="T99" s="46"/>
      <c r="U99" s="12"/>
      <c r="V99" s="13"/>
      <c r="W99" s="14"/>
      <c r="X99" s="12"/>
      <c r="Y99" s="13"/>
      <c r="Z99" s="14"/>
      <c r="AA99" s="12">
        <f t="shared" ref="AA99" si="61">SUM(C99,F99,I99,L99,O99,R99,U99,X99)</f>
        <v>2</v>
      </c>
      <c r="AB99" s="13">
        <f t="shared" ref="AB99" si="62">SUM(D99,G99,J99,M99,P99,S99,V99,Y99)</f>
        <v>0</v>
      </c>
      <c r="AC99" s="46">
        <f t="shared" ref="AC99" si="63">SUM(AA99:AB99)</f>
        <v>2</v>
      </c>
    </row>
    <row r="100" spans="1:29" ht="12.6" hidden="1" customHeight="1" x14ac:dyDescent="0.2">
      <c r="A100" s="562" t="s">
        <v>53</v>
      </c>
      <c r="B100" s="3" t="s">
        <v>88</v>
      </c>
      <c r="C100" s="12"/>
      <c r="D100" s="13"/>
      <c r="E100" s="14"/>
      <c r="F100" s="12"/>
      <c r="G100" s="13"/>
      <c r="H100" s="14"/>
      <c r="I100" s="12"/>
      <c r="J100" s="13"/>
      <c r="K100" s="14"/>
      <c r="L100" s="12"/>
      <c r="M100" s="13"/>
      <c r="N100" s="14"/>
      <c r="O100" s="12"/>
      <c r="P100" s="13"/>
      <c r="Q100" s="46"/>
      <c r="R100" s="12"/>
      <c r="S100" s="13"/>
      <c r="T100" s="46"/>
      <c r="U100" s="12"/>
      <c r="V100" s="13"/>
      <c r="W100" s="14"/>
      <c r="X100" s="12"/>
      <c r="Y100" s="13"/>
      <c r="Z100" s="14"/>
      <c r="AA100" s="12">
        <f t="shared" ref="AA100:AB104" si="64">SUM(C100,F100,I100,L100,O100,R100,U100,X100)</f>
        <v>0</v>
      </c>
      <c r="AB100" s="13">
        <f t="shared" si="64"/>
        <v>0</v>
      </c>
      <c r="AC100" s="46">
        <f t="shared" si="60"/>
        <v>0</v>
      </c>
    </row>
    <row r="101" spans="1:29" ht="12.6" hidden="1" customHeight="1" x14ac:dyDescent="0.2">
      <c r="A101" s="562"/>
      <c r="B101" s="3" t="s">
        <v>143</v>
      </c>
      <c r="C101" s="12"/>
      <c r="D101" s="13"/>
      <c r="E101" s="14"/>
      <c r="F101" s="12"/>
      <c r="G101" s="13"/>
      <c r="H101" s="14"/>
      <c r="I101" s="12"/>
      <c r="J101" s="13"/>
      <c r="K101" s="14"/>
      <c r="L101" s="12"/>
      <c r="M101" s="13"/>
      <c r="N101" s="14"/>
      <c r="O101" s="12"/>
      <c r="P101" s="13"/>
      <c r="Q101" s="46"/>
      <c r="R101" s="12"/>
      <c r="S101" s="13"/>
      <c r="T101" s="46"/>
      <c r="U101" s="12"/>
      <c r="V101" s="13"/>
      <c r="W101" s="14"/>
      <c r="X101" s="12"/>
      <c r="Y101" s="13"/>
      <c r="Z101" s="14"/>
      <c r="AA101" s="12">
        <f t="shared" si="64"/>
        <v>0</v>
      </c>
      <c r="AB101" s="13">
        <f t="shared" si="64"/>
        <v>0</v>
      </c>
      <c r="AC101" s="46">
        <f t="shared" si="60"/>
        <v>0</v>
      </c>
    </row>
    <row r="102" spans="1:29" ht="12.6" hidden="1" customHeight="1" x14ac:dyDescent="0.2">
      <c r="A102" s="492" t="s">
        <v>131</v>
      </c>
      <c r="B102" s="3" t="s">
        <v>88</v>
      </c>
      <c r="C102" s="12"/>
      <c r="D102" s="13"/>
      <c r="E102" s="14"/>
      <c r="F102" s="12"/>
      <c r="G102" s="13"/>
      <c r="H102" s="14"/>
      <c r="I102" s="12"/>
      <c r="J102" s="13"/>
      <c r="K102" s="14"/>
      <c r="L102" s="12"/>
      <c r="M102" s="13"/>
      <c r="N102" s="14"/>
      <c r="O102" s="12"/>
      <c r="P102" s="13"/>
      <c r="Q102" s="46"/>
      <c r="R102" s="12"/>
      <c r="S102" s="13"/>
      <c r="T102" s="46"/>
      <c r="U102" s="12"/>
      <c r="V102" s="13"/>
      <c r="W102" s="14"/>
      <c r="X102" s="12"/>
      <c r="Y102" s="13"/>
      <c r="Z102" s="14"/>
      <c r="AA102" s="12">
        <f t="shared" si="64"/>
        <v>0</v>
      </c>
      <c r="AB102" s="13">
        <f t="shared" si="64"/>
        <v>0</v>
      </c>
      <c r="AC102" s="46">
        <f t="shared" si="60"/>
        <v>0</v>
      </c>
    </row>
    <row r="103" spans="1:29" ht="12.6" hidden="1" customHeight="1" x14ac:dyDescent="0.2">
      <c r="A103" s="492" t="s">
        <v>54</v>
      </c>
      <c r="B103" s="3" t="s">
        <v>2</v>
      </c>
      <c r="C103" s="12"/>
      <c r="D103" s="13"/>
      <c r="E103" s="14"/>
      <c r="F103" s="12"/>
      <c r="G103" s="13"/>
      <c r="H103" s="14"/>
      <c r="I103" s="12"/>
      <c r="J103" s="13"/>
      <c r="K103" s="14"/>
      <c r="L103" s="12"/>
      <c r="M103" s="13"/>
      <c r="N103" s="14"/>
      <c r="O103" s="12"/>
      <c r="P103" s="13"/>
      <c r="Q103" s="46"/>
      <c r="R103" s="12"/>
      <c r="S103" s="13"/>
      <c r="T103" s="46"/>
      <c r="U103" s="12"/>
      <c r="V103" s="13"/>
      <c r="W103" s="14"/>
      <c r="X103" s="12"/>
      <c r="Y103" s="13"/>
      <c r="Z103" s="14"/>
      <c r="AA103" s="12">
        <f t="shared" si="64"/>
        <v>0</v>
      </c>
      <c r="AB103" s="13">
        <f t="shared" si="64"/>
        <v>0</v>
      </c>
      <c r="AC103" s="46">
        <f t="shared" si="60"/>
        <v>0</v>
      </c>
    </row>
    <row r="104" spans="1:29" ht="12.6" customHeight="1" x14ac:dyDescent="0.2">
      <c r="A104" s="492" t="s">
        <v>55</v>
      </c>
      <c r="B104" s="3" t="s">
        <v>86</v>
      </c>
      <c r="C104" s="12">
        <v>18</v>
      </c>
      <c r="D104" s="13"/>
      <c r="E104" s="14">
        <v>18</v>
      </c>
      <c r="F104" s="12">
        <v>7</v>
      </c>
      <c r="G104" s="13"/>
      <c r="H104" s="14">
        <v>7</v>
      </c>
      <c r="I104" s="12">
        <v>1</v>
      </c>
      <c r="J104" s="13"/>
      <c r="K104" s="14">
        <v>1</v>
      </c>
      <c r="L104" s="12">
        <v>1</v>
      </c>
      <c r="M104" s="13"/>
      <c r="N104" s="14">
        <v>1</v>
      </c>
      <c r="O104" s="12"/>
      <c r="P104" s="13"/>
      <c r="Q104" s="46"/>
      <c r="R104" s="12"/>
      <c r="S104" s="13"/>
      <c r="T104" s="46"/>
      <c r="U104" s="12">
        <v>3</v>
      </c>
      <c r="V104" s="13">
        <v>1</v>
      </c>
      <c r="W104" s="14">
        <v>4</v>
      </c>
      <c r="X104" s="12">
        <v>1</v>
      </c>
      <c r="Y104" s="13"/>
      <c r="Z104" s="14">
        <v>1</v>
      </c>
      <c r="AA104" s="12">
        <f t="shared" si="64"/>
        <v>31</v>
      </c>
      <c r="AB104" s="13">
        <f t="shared" si="64"/>
        <v>1</v>
      </c>
      <c r="AC104" s="46">
        <f t="shared" si="60"/>
        <v>32</v>
      </c>
    </row>
    <row r="105" spans="1:29" s="4" customFormat="1" ht="12.6" customHeight="1" x14ac:dyDescent="0.2">
      <c r="A105" s="66" t="s">
        <v>102</v>
      </c>
      <c r="B105" s="9"/>
      <c r="C105" s="15">
        <f t="shared" ref="C105:AC105" si="65">SUM(C85:C104)</f>
        <v>172</v>
      </c>
      <c r="D105" s="16">
        <f t="shared" si="65"/>
        <v>16</v>
      </c>
      <c r="E105" s="17">
        <f t="shared" si="65"/>
        <v>188</v>
      </c>
      <c r="F105" s="15">
        <f t="shared" si="65"/>
        <v>22</v>
      </c>
      <c r="G105" s="16">
        <f t="shared" si="65"/>
        <v>0</v>
      </c>
      <c r="H105" s="17">
        <f t="shared" si="65"/>
        <v>22</v>
      </c>
      <c r="I105" s="15">
        <f t="shared" si="65"/>
        <v>4</v>
      </c>
      <c r="J105" s="16">
        <f t="shared" si="65"/>
        <v>0</v>
      </c>
      <c r="K105" s="17">
        <f t="shared" si="65"/>
        <v>4</v>
      </c>
      <c r="L105" s="15">
        <f t="shared" si="65"/>
        <v>4</v>
      </c>
      <c r="M105" s="16">
        <f t="shared" si="65"/>
        <v>0</v>
      </c>
      <c r="N105" s="17">
        <f t="shared" si="65"/>
        <v>4</v>
      </c>
      <c r="O105" s="15">
        <f t="shared" si="65"/>
        <v>2</v>
      </c>
      <c r="P105" s="16">
        <f t="shared" si="65"/>
        <v>0</v>
      </c>
      <c r="Q105" s="47">
        <f t="shared" si="65"/>
        <v>2</v>
      </c>
      <c r="R105" s="15">
        <f t="shared" si="65"/>
        <v>0</v>
      </c>
      <c r="S105" s="16">
        <f t="shared" si="65"/>
        <v>0</v>
      </c>
      <c r="T105" s="47">
        <f t="shared" si="65"/>
        <v>0</v>
      </c>
      <c r="U105" s="15">
        <f t="shared" si="65"/>
        <v>3</v>
      </c>
      <c r="V105" s="16">
        <f t="shared" si="65"/>
        <v>1</v>
      </c>
      <c r="W105" s="17">
        <f t="shared" si="65"/>
        <v>4</v>
      </c>
      <c r="X105" s="15">
        <f t="shared" si="65"/>
        <v>11</v>
      </c>
      <c r="Y105" s="16">
        <f t="shared" si="65"/>
        <v>1</v>
      </c>
      <c r="Z105" s="17">
        <f t="shared" si="65"/>
        <v>12</v>
      </c>
      <c r="AA105" s="15">
        <f t="shared" si="65"/>
        <v>218</v>
      </c>
      <c r="AB105" s="16">
        <f t="shared" si="65"/>
        <v>18</v>
      </c>
      <c r="AC105" s="47">
        <f t="shared" si="65"/>
        <v>236</v>
      </c>
    </row>
    <row r="106" spans="1:29" ht="12.6" customHeight="1" x14ac:dyDescent="0.2">
      <c r="A106" s="67" t="s">
        <v>56</v>
      </c>
      <c r="B106" s="68" t="s">
        <v>2</v>
      </c>
      <c r="C106" s="69">
        <v>23</v>
      </c>
      <c r="D106" s="70">
        <v>5</v>
      </c>
      <c r="E106" s="71">
        <v>28</v>
      </c>
      <c r="F106" s="69">
        <v>3</v>
      </c>
      <c r="G106" s="70"/>
      <c r="H106" s="71">
        <v>3</v>
      </c>
      <c r="I106" s="69"/>
      <c r="J106" s="70"/>
      <c r="K106" s="71"/>
      <c r="L106" s="69"/>
      <c r="M106" s="70"/>
      <c r="N106" s="71"/>
      <c r="O106" s="69"/>
      <c r="P106" s="70">
        <v>1</v>
      </c>
      <c r="Q106" s="72">
        <v>1</v>
      </c>
      <c r="R106" s="69"/>
      <c r="S106" s="70"/>
      <c r="T106" s="72"/>
      <c r="U106" s="69"/>
      <c r="V106" s="70"/>
      <c r="W106" s="71"/>
      <c r="X106" s="69">
        <v>1</v>
      </c>
      <c r="Y106" s="70"/>
      <c r="Z106" s="71">
        <v>1</v>
      </c>
      <c r="AA106" s="69">
        <f t="shared" ref="AA106:AB109" si="66">SUM(C106,F106,I106,L106,O106,R106,U106,X106)</f>
        <v>27</v>
      </c>
      <c r="AB106" s="70">
        <f t="shared" si="66"/>
        <v>6</v>
      </c>
      <c r="AC106" s="72">
        <f t="shared" ref="AC106:AC109" si="67">SUM(AA106:AB106)</f>
        <v>33</v>
      </c>
    </row>
    <row r="107" spans="1:29" ht="12.6" customHeight="1" x14ac:dyDescent="0.2">
      <c r="A107" s="492" t="s">
        <v>57</v>
      </c>
      <c r="B107" s="3" t="s">
        <v>2</v>
      </c>
      <c r="C107" s="12">
        <v>109</v>
      </c>
      <c r="D107" s="13">
        <v>22</v>
      </c>
      <c r="E107" s="14">
        <v>131</v>
      </c>
      <c r="F107" s="12">
        <v>12</v>
      </c>
      <c r="G107" s="13">
        <v>4</v>
      </c>
      <c r="H107" s="14">
        <v>16</v>
      </c>
      <c r="I107" s="12">
        <v>2</v>
      </c>
      <c r="J107" s="13"/>
      <c r="K107" s="14">
        <v>2</v>
      </c>
      <c r="L107" s="12">
        <v>1</v>
      </c>
      <c r="M107" s="13">
        <v>2</v>
      </c>
      <c r="N107" s="14">
        <v>3</v>
      </c>
      <c r="O107" s="12">
        <v>5</v>
      </c>
      <c r="P107" s="13"/>
      <c r="Q107" s="46">
        <v>5</v>
      </c>
      <c r="R107" s="12"/>
      <c r="S107" s="13"/>
      <c r="T107" s="46"/>
      <c r="U107" s="12"/>
      <c r="V107" s="13">
        <v>1</v>
      </c>
      <c r="W107" s="14">
        <v>1</v>
      </c>
      <c r="X107" s="12">
        <v>6</v>
      </c>
      <c r="Y107" s="13">
        <v>2</v>
      </c>
      <c r="Z107" s="14">
        <v>8</v>
      </c>
      <c r="AA107" s="12">
        <f t="shared" si="66"/>
        <v>135</v>
      </c>
      <c r="AB107" s="13">
        <f t="shared" si="66"/>
        <v>31</v>
      </c>
      <c r="AC107" s="46">
        <f t="shared" si="67"/>
        <v>166</v>
      </c>
    </row>
    <row r="108" spans="1:29" ht="12.6" customHeight="1" x14ac:dyDescent="0.2">
      <c r="A108" s="492" t="s">
        <v>151</v>
      </c>
      <c r="B108" s="3" t="s">
        <v>2</v>
      </c>
      <c r="C108" s="12">
        <v>25</v>
      </c>
      <c r="D108" s="13">
        <v>7</v>
      </c>
      <c r="E108" s="14">
        <v>32</v>
      </c>
      <c r="F108" s="12">
        <v>6</v>
      </c>
      <c r="G108" s="13">
        <v>1</v>
      </c>
      <c r="H108" s="14">
        <v>7</v>
      </c>
      <c r="I108" s="12"/>
      <c r="J108" s="13"/>
      <c r="K108" s="14"/>
      <c r="L108" s="12">
        <v>1</v>
      </c>
      <c r="M108" s="13"/>
      <c r="N108" s="14">
        <v>1</v>
      </c>
      <c r="O108" s="12">
        <v>3</v>
      </c>
      <c r="P108" s="13"/>
      <c r="Q108" s="46">
        <v>3</v>
      </c>
      <c r="R108" s="12"/>
      <c r="S108" s="13"/>
      <c r="T108" s="46"/>
      <c r="U108" s="12"/>
      <c r="V108" s="13"/>
      <c r="W108" s="14"/>
      <c r="X108" s="12">
        <v>5</v>
      </c>
      <c r="Y108" s="13"/>
      <c r="Z108" s="14">
        <v>5</v>
      </c>
      <c r="AA108" s="12">
        <f t="shared" si="66"/>
        <v>40</v>
      </c>
      <c r="AB108" s="13">
        <f t="shared" si="66"/>
        <v>8</v>
      </c>
      <c r="AC108" s="46">
        <f t="shared" si="67"/>
        <v>48</v>
      </c>
    </row>
    <row r="109" spans="1:29" ht="12.6" customHeight="1" x14ac:dyDescent="0.2">
      <c r="A109" s="492" t="s">
        <v>58</v>
      </c>
      <c r="B109" s="3" t="s">
        <v>86</v>
      </c>
      <c r="C109" s="12">
        <v>9</v>
      </c>
      <c r="D109" s="13">
        <v>3</v>
      </c>
      <c r="E109" s="14">
        <v>12</v>
      </c>
      <c r="F109" s="12">
        <v>6</v>
      </c>
      <c r="G109" s="13">
        <v>1</v>
      </c>
      <c r="H109" s="14">
        <v>7</v>
      </c>
      <c r="I109" s="12"/>
      <c r="J109" s="13"/>
      <c r="K109" s="14"/>
      <c r="L109" s="12"/>
      <c r="M109" s="13"/>
      <c r="N109" s="14"/>
      <c r="O109" s="12"/>
      <c r="P109" s="13"/>
      <c r="Q109" s="46"/>
      <c r="R109" s="12"/>
      <c r="S109" s="13"/>
      <c r="T109" s="46"/>
      <c r="U109" s="12">
        <v>1</v>
      </c>
      <c r="V109" s="13"/>
      <c r="W109" s="14">
        <v>1</v>
      </c>
      <c r="X109" s="12"/>
      <c r="Y109" s="13"/>
      <c r="Z109" s="14"/>
      <c r="AA109" s="12">
        <f t="shared" si="66"/>
        <v>16</v>
      </c>
      <c r="AB109" s="13">
        <f t="shared" si="66"/>
        <v>4</v>
      </c>
      <c r="AC109" s="46">
        <f t="shared" si="67"/>
        <v>20</v>
      </c>
    </row>
    <row r="110" spans="1:29" s="4" customFormat="1" ht="12.6" customHeight="1" x14ac:dyDescent="0.2">
      <c r="A110" s="66" t="s">
        <v>103</v>
      </c>
      <c r="B110" s="9"/>
      <c r="C110" s="15">
        <f>SUM(C107:C109)</f>
        <v>143</v>
      </c>
      <c r="D110" s="16">
        <f t="shared" ref="D110:AC110" si="68">SUM(D107:D109)</f>
        <v>32</v>
      </c>
      <c r="E110" s="17">
        <f t="shared" si="68"/>
        <v>175</v>
      </c>
      <c r="F110" s="15">
        <f>SUM(F107:F109)</f>
        <v>24</v>
      </c>
      <c r="G110" s="16">
        <f t="shared" ref="G110:H110" si="69">SUM(G107:G109)</f>
        <v>6</v>
      </c>
      <c r="H110" s="17">
        <f t="shared" si="69"/>
        <v>30</v>
      </c>
      <c r="I110" s="15">
        <f>SUM(I107:I109)</f>
        <v>2</v>
      </c>
      <c r="J110" s="16">
        <f t="shared" ref="J110:K110" si="70">SUM(J107:J109)</f>
        <v>0</v>
      </c>
      <c r="K110" s="17">
        <f t="shared" si="70"/>
        <v>2</v>
      </c>
      <c r="L110" s="15">
        <f>SUM(L107:L109)</f>
        <v>2</v>
      </c>
      <c r="M110" s="16">
        <f t="shared" ref="M110:N110" si="71">SUM(M107:M109)</f>
        <v>2</v>
      </c>
      <c r="N110" s="17">
        <f t="shared" si="71"/>
        <v>4</v>
      </c>
      <c r="O110" s="15">
        <f>SUM(O107:O109)</f>
        <v>8</v>
      </c>
      <c r="P110" s="16">
        <f t="shared" ref="P110:Q110" si="72">SUM(P107:P109)</f>
        <v>0</v>
      </c>
      <c r="Q110" s="47">
        <f t="shared" si="72"/>
        <v>8</v>
      </c>
      <c r="R110" s="15">
        <f>SUM(R107:R109)</f>
        <v>0</v>
      </c>
      <c r="S110" s="16">
        <f t="shared" ref="S110:T110" si="73">SUM(S107:S109)</f>
        <v>0</v>
      </c>
      <c r="T110" s="47">
        <f t="shared" si="73"/>
        <v>0</v>
      </c>
      <c r="U110" s="15">
        <f>SUM(U107:U109)</f>
        <v>1</v>
      </c>
      <c r="V110" s="16">
        <f t="shared" ref="V110:W110" si="74">SUM(V107:V109)</f>
        <v>1</v>
      </c>
      <c r="W110" s="17">
        <f t="shared" si="74"/>
        <v>2</v>
      </c>
      <c r="X110" s="15">
        <f>SUM(X107:X109)</f>
        <v>11</v>
      </c>
      <c r="Y110" s="16">
        <f t="shared" ref="Y110:Z110" si="75">SUM(Y107:Y109)</f>
        <v>2</v>
      </c>
      <c r="Z110" s="17">
        <f t="shared" si="75"/>
        <v>13</v>
      </c>
      <c r="AA110" s="15">
        <f>SUM(AA107:AA109)</f>
        <v>191</v>
      </c>
      <c r="AB110" s="16">
        <f t="shared" si="68"/>
        <v>43</v>
      </c>
      <c r="AC110" s="47">
        <f t="shared" si="68"/>
        <v>234</v>
      </c>
    </row>
    <row r="111" spans="1:29" ht="12.6" customHeight="1" x14ac:dyDescent="0.2">
      <c r="A111" s="492" t="s">
        <v>27</v>
      </c>
      <c r="B111" s="3" t="s">
        <v>90</v>
      </c>
      <c r="C111" s="12">
        <v>39</v>
      </c>
      <c r="D111" s="13">
        <v>7</v>
      </c>
      <c r="E111" s="14">
        <v>46</v>
      </c>
      <c r="F111" s="12">
        <v>1</v>
      </c>
      <c r="G111" s="13">
        <v>0</v>
      </c>
      <c r="H111" s="14">
        <v>1</v>
      </c>
      <c r="I111" s="12">
        <v>0</v>
      </c>
      <c r="J111" s="13">
        <v>0</v>
      </c>
      <c r="K111" s="14">
        <v>0</v>
      </c>
      <c r="L111" s="12">
        <v>1</v>
      </c>
      <c r="M111" s="13">
        <v>1</v>
      </c>
      <c r="N111" s="14">
        <v>2</v>
      </c>
      <c r="O111" s="12">
        <v>0</v>
      </c>
      <c r="P111" s="13">
        <v>0</v>
      </c>
      <c r="Q111" s="46">
        <v>0</v>
      </c>
      <c r="R111" s="12">
        <v>0</v>
      </c>
      <c r="S111" s="13">
        <v>0</v>
      </c>
      <c r="T111" s="46">
        <v>0</v>
      </c>
      <c r="U111" s="12">
        <v>0</v>
      </c>
      <c r="V111" s="13">
        <v>0</v>
      </c>
      <c r="W111" s="14">
        <v>0</v>
      </c>
      <c r="X111" s="12">
        <v>8</v>
      </c>
      <c r="Y111" s="13">
        <v>0</v>
      </c>
      <c r="Z111" s="14">
        <v>8</v>
      </c>
      <c r="AA111" s="12">
        <f t="shared" ref="AA111:AB117" si="76">SUM(C111,F111,I111,L111,O111,R111,U111,X111)</f>
        <v>49</v>
      </c>
      <c r="AB111" s="13">
        <f t="shared" si="76"/>
        <v>8</v>
      </c>
      <c r="AC111" s="46">
        <f>SUM(AA111:AB111)</f>
        <v>57</v>
      </c>
    </row>
    <row r="112" spans="1:29" ht="12.6" hidden="1" customHeight="1" x14ac:dyDescent="0.2">
      <c r="A112" s="492" t="s">
        <v>3</v>
      </c>
      <c r="B112" s="3"/>
      <c r="C112" s="12"/>
      <c r="D112" s="13"/>
      <c r="E112" s="14"/>
      <c r="F112" s="12"/>
      <c r="G112" s="13"/>
      <c r="H112" s="14"/>
      <c r="I112" s="12"/>
      <c r="J112" s="13"/>
      <c r="K112" s="14"/>
      <c r="L112" s="12"/>
      <c r="M112" s="13"/>
      <c r="N112" s="14"/>
      <c r="O112" s="12"/>
      <c r="P112" s="13"/>
      <c r="Q112" s="46"/>
      <c r="R112" s="12"/>
      <c r="S112" s="13"/>
      <c r="T112" s="46"/>
      <c r="U112" s="12"/>
      <c r="V112" s="13"/>
      <c r="W112" s="14"/>
      <c r="X112" s="12"/>
      <c r="Y112" s="13"/>
      <c r="Z112" s="14"/>
      <c r="AA112" s="12">
        <f t="shared" si="76"/>
        <v>0</v>
      </c>
      <c r="AB112" s="13">
        <f t="shared" si="76"/>
        <v>0</v>
      </c>
      <c r="AC112" s="46">
        <f t="shared" ref="AC112" si="77">SUM(AA112:AB112)</f>
        <v>0</v>
      </c>
    </row>
    <row r="113" spans="1:29" s="10" customFormat="1" ht="12.6" customHeight="1" x14ac:dyDescent="0.25">
      <c r="A113" s="52" t="s">
        <v>104</v>
      </c>
      <c r="B113" s="22"/>
      <c r="C113" s="95">
        <f t="shared" ref="C113:Z113" si="78">SUM(C66,C72,C84,C105,C106,C110,C111,C112)</f>
        <v>615</v>
      </c>
      <c r="D113" s="96">
        <f t="shared" si="78"/>
        <v>155</v>
      </c>
      <c r="E113" s="25">
        <f t="shared" si="78"/>
        <v>770</v>
      </c>
      <c r="F113" s="23">
        <f t="shared" si="78"/>
        <v>103</v>
      </c>
      <c r="G113" s="24">
        <f t="shared" si="78"/>
        <v>23</v>
      </c>
      <c r="H113" s="25">
        <f t="shared" si="78"/>
        <v>126</v>
      </c>
      <c r="I113" s="23">
        <f t="shared" si="78"/>
        <v>7</v>
      </c>
      <c r="J113" s="24">
        <f t="shared" si="78"/>
        <v>0</v>
      </c>
      <c r="K113" s="25">
        <f t="shared" si="78"/>
        <v>7</v>
      </c>
      <c r="L113" s="23">
        <f t="shared" si="78"/>
        <v>15</v>
      </c>
      <c r="M113" s="24">
        <f t="shared" si="78"/>
        <v>4</v>
      </c>
      <c r="N113" s="25">
        <f t="shared" si="78"/>
        <v>19</v>
      </c>
      <c r="O113" s="23">
        <f t="shared" si="78"/>
        <v>19</v>
      </c>
      <c r="P113" s="24">
        <f t="shared" si="78"/>
        <v>3</v>
      </c>
      <c r="Q113" s="53">
        <f t="shared" si="78"/>
        <v>22</v>
      </c>
      <c r="R113" s="23">
        <f t="shared" si="78"/>
        <v>0</v>
      </c>
      <c r="S113" s="24">
        <f t="shared" si="78"/>
        <v>0</v>
      </c>
      <c r="T113" s="53">
        <f t="shared" si="78"/>
        <v>0</v>
      </c>
      <c r="U113" s="23">
        <f t="shared" si="78"/>
        <v>16</v>
      </c>
      <c r="V113" s="24">
        <f t="shared" si="78"/>
        <v>7</v>
      </c>
      <c r="W113" s="25">
        <f t="shared" si="78"/>
        <v>23</v>
      </c>
      <c r="X113" s="23">
        <f t="shared" si="78"/>
        <v>55</v>
      </c>
      <c r="Y113" s="24">
        <f t="shared" si="78"/>
        <v>9</v>
      </c>
      <c r="Z113" s="25">
        <f t="shared" si="78"/>
        <v>64</v>
      </c>
      <c r="AA113" s="95">
        <f t="shared" si="76"/>
        <v>830</v>
      </c>
      <c r="AB113" s="96">
        <f t="shared" si="76"/>
        <v>201</v>
      </c>
      <c r="AC113" s="531">
        <f>SUM(AA113:AB113)</f>
        <v>1031</v>
      </c>
    </row>
    <row r="114" spans="1:29" ht="12.6" customHeight="1" x14ac:dyDescent="0.2">
      <c r="A114" s="492" t="s">
        <v>59</v>
      </c>
      <c r="B114" s="3" t="s">
        <v>2</v>
      </c>
      <c r="C114" s="12"/>
      <c r="D114" s="13">
        <v>5</v>
      </c>
      <c r="E114" s="14">
        <v>5</v>
      </c>
      <c r="F114" s="12"/>
      <c r="G114" s="13"/>
      <c r="H114" s="14"/>
      <c r="I114" s="12"/>
      <c r="J114" s="13">
        <v>1</v>
      </c>
      <c r="K114" s="14">
        <v>1</v>
      </c>
      <c r="L114" s="12">
        <v>2</v>
      </c>
      <c r="M114" s="13"/>
      <c r="N114" s="14">
        <v>2</v>
      </c>
      <c r="O114" s="12"/>
      <c r="P114" s="13"/>
      <c r="Q114" s="46"/>
      <c r="R114" s="12"/>
      <c r="S114" s="13"/>
      <c r="T114" s="46"/>
      <c r="U114" s="12">
        <v>15</v>
      </c>
      <c r="V114" s="13">
        <v>13</v>
      </c>
      <c r="W114" s="14">
        <v>28</v>
      </c>
      <c r="X114" s="12"/>
      <c r="Y114" s="13"/>
      <c r="Z114" s="14"/>
      <c r="AA114" s="12">
        <f t="shared" si="76"/>
        <v>17</v>
      </c>
      <c r="AB114" s="13">
        <f t="shared" si="76"/>
        <v>19</v>
      </c>
      <c r="AC114" s="46">
        <f t="shared" ref="AC114:AC117" si="79">SUM(AA114:AB114)</f>
        <v>36</v>
      </c>
    </row>
    <row r="115" spans="1:29" ht="12.6" customHeight="1" x14ac:dyDescent="0.2">
      <c r="A115" s="492" t="s">
        <v>60</v>
      </c>
      <c r="B115" s="3" t="s">
        <v>86</v>
      </c>
      <c r="C115" s="12">
        <v>4</v>
      </c>
      <c r="D115" s="13">
        <v>6</v>
      </c>
      <c r="E115" s="14">
        <v>10</v>
      </c>
      <c r="F115" s="12"/>
      <c r="G115" s="13">
        <v>1</v>
      </c>
      <c r="H115" s="14">
        <v>1</v>
      </c>
      <c r="I115" s="12"/>
      <c r="J115" s="13"/>
      <c r="K115" s="14"/>
      <c r="L115" s="12">
        <v>1</v>
      </c>
      <c r="M115" s="13"/>
      <c r="N115" s="14">
        <v>1</v>
      </c>
      <c r="O115" s="12"/>
      <c r="P115" s="13"/>
      <c r="Q115" s="46"/>
      <c r="R115" s="12"/>
      <c r="S115" s="13"/>
      <c r="T115" s="46"/>
      <c r="U115" s="12">
        <v>14</v>
      </c>
      <c r="V115" s="13">
        <v>28</v>
      </c>
      <c r="W115" s="14">
        <v>42</v>
      </c>
      <c r="X115" s="12"/>
      <c r="Y115" s="13">
        <v>3</v>
      </c>
      <c r="Z115" s="14">
        <v>3</v>
      </c>
      <c r="AA115" s="12">
        <f t="shared" si="76"/>
        <v>19</v>
      </c>
      <c r="AB115" s="13">
        <f t="shared" si="76"/>
        <v>38</v>
      </c>
      <c r="AC115" s="46">
        <f t="shared" si="79"/>
        <v>57</v>
      </c>
    </row>
    <row r="116" spans="1:29" ht="12.6" customHeight="1" x14ac:dyDescent="0.2">
      <c r="A116" s="492" t="s">
        <v>342</v>
      </c>
      <c r="B116" s="3" t="s">
        <v>2</v>
      </c>
      <c r="C116" s="12">
        <v>2</v>
      </c>
      <c r="D116" s="13">
        <v>7</v>
      </c>
      <c r="E116" s="14">
        <v>9</v>
      </c>
      <c r="F116" s="12"/>
      <c r="G116" s="13"/>
      <c r="H116" s="14"/>
      <c r="I116" s="12"/>
      <c r="J116" s="13"/>
      <c r="K116" s="14"/>
      <c r="L116" s="12"/>
      <c r="M116" s="13"/>
      <c r="N116" s="14"/>
      <c r="O116" s="12"/>
      <c r="P116" s="13"/>
      <c r="Q116" s="46"/>
      <c r="R116" s="12"/>
      <c r="S116" s="13"/>
      <c r="T116" s="46"/>
      <c r="U116" s="12"/>
      <c r="V116" s="13"/>
      <c r="W116" s="14"/>
      <c r="X116" s="12"/>
      <c r="Y116" s="13"/>
      <c r="Z116" s="14"/>
      <c r="AA116" s="12">
        <f t="shared" ref="AA116" si="80">SUM(C116,F116,I116,L116,O116,R116,U116,X116)</f>
        <v>2</v>
      </c>
      <c r="AB116" s="13">
        <f t="shared" ref="AB116" si="81">SUM(D116,G116,J116,M116,P116,S116,V116,Y116)</f>
        <v>7</v>
      </c>
      <c r="AC116" s="46">
        <f t="shared" ref="AC116" si="82">SUM(AA116:AB116)</f>
        <v>9</v>
      </c>
    </row>
    <row r="117" spans="1:29" ht="12.6" customHeight="1" x14ac:dyDescent="0.2">
      <c r="A117" s="492" t="s">
        <v>61</v>
      </c>
      <c r="B117" s="3" t="s">
        <v>2</v>
      </c>
      <c r="C117" s="12"/>
      <c r="D117" s="13">
        <v>5</v>
      </c>
      <c r="E117" s="14">
        <v>5</v>
      </c>
      <c r="F117" s="12"/>
      <c r="G117" s="13"/>
      <c r="H117" s="14"/>
      <c r="I117" s="12"/>
      <c r="J117" s="13"/>
      <c r="K117" s="14"/>
      <c r="L117" s="12"/>
      <c r="M117" s="13">
        <v>1</v>
      </c>
      <c r="N117" s="14">
        <v>1</v>
      </c>
      <c r="O117" s="12"/>
      <c r="P117" s="13">
        <v>1</v>
      </c>
      <c r="Q117" s="46">
        <v>1</v>
      </c>
      <c r="R117" s="12"/>
      <c r="S117" s="13"/>
      <c r="T117" s="46"/>
      <c r="U117" s="12">
        <v>3</v>
      </c>
      <c r="V117" s="13">
        <v>1</v>
      </c>
      <c r="W117" s="14">
        <v>4</v>
      </c>
      <c r="X117" s="12"/>
      <c r="Y117" s="13"/>
      <c r="Z117" s="14"/>
      <c r="AA117" s="12">
        <f t="shared" si="76"/>
        <v>3</v>
      </c>
      <c r="AB117" s="13">
        <f t="shared" si="76"/>
        <v>8</v>
      </c>
      <c r="AC117" s="46">
        <f t="shared" si="79"/>
        <v>11</v>
      </c>
    </row>
    <row r="118" spans="1:29" s="4" customFormat="1" ht="12.6" customHeight="1" x14ac:dyDescent="0.2">
      <c r="A118" s="66" t="s">
        <v>105</v>
      </c>
      <c r="B118" s="9"/>
      <c r="C118" s="15">
        <f>SUM(C114:C117)</f>
        <v>6</v>
      </c>
      <c r="D118" s="16">
        <f t="shared" ref="D118:AC118" si="83">SUM(D114:D117)</f>
        <v>23</v>
      </c>
      <c r="E118" s="17">
        <f t="shared" si="83"/>
        <v>29</v>
      </c>
      <c r="F118" s="15">
        <f>SUM(F114:F117)</f>
        <v>0</v>
      </c>
      <c r="G118" s="16">
        <f t="shared" ref="G118:H118" si="84">SUM(G114:G117)</f>
        <v>1</v>
      </c>
      <c r="H118" s="17">
        <f t="shared" si="84"/>
        <v>1</v>
      </c>
      <c r="I118" s="15">
        <f>SUM(I114:I117)</f>
        <v>0</v>
      </c>
      <c r="J118" s="16">
        <f t="shared" ref="J118:K118" si="85">SUM(J114:J117)</f>
        <v>1</v>
      </c>
      <c r="K118" s="17">
        <f t="shared" si="85"/>
        <v>1</v>
      </c>
      <c r="L118" s="15">
        <f>SUM(L114:L117)</f>
        <v>3</v>
      </c>
      <c r="M118" s="16">
        <f t="shared" ref="M118:N118" si="86">SUM(M114:M117)</f>
        <v>1</v>
      </c>
      <c r="N118" s="17">
        <f t="shared" si="86"/>
        <v>4</v>
      </c>
      <c r="O118" s="15">
        <f>SUM(O114:O117)</f>
        <v>0</v>
      </c>
      <c r="P118" s="16">
        <f t="shared" ref="P118:Q118" si="87">SUM(P114:P117)</f>
        <v>1</v>
      </c>
      <c r="Q118" s="47">
        <f t="shared" si="87"/>
        <v>1</v>
      </c>
      <c r="R118" s="15">
        <f>SUM(R114:R117)</f>
        <v>0</v>
      </c>
      <c r="S118" s="16">
        <f t="shared" ref="S118:T118" si="88">SUM(S114:S117)</f>
        <v>0</v>
      </c>
      <c r="T118" s="47">
        <f t="shared" si="88"/>
        <v>0</v>
      </c>
      <c r="U118" s="15">
        <f>SUM(U114:U117)</f>
        <v>32</v>
      </c>
      <c r="V118" s="16">
        <f t="shared" ref="V118:W118" si="89">SUM(V114:V117)</f>
        <v>42</v>
      </c>
      <c r="W118" s="17">
        <f t="shared" si="89"/>
        <v>74</v>
      </c>
      <c r="X118" s="15">
        <f>SUM(X114:X117)</f>
        <v>0</v>
      </c>
      <c r="Y118" s="16">
        <f t="shared" ref="Y118:Z118" si="90">SUM(Y114:Y117)</f>
        <v>3</v>
      </c>
      <c r="Z118" s="17">
        <f t="shared" si="90"/>
        <v>3</v>
      </c>
      <c r="AA118" s="15">
        <f>SUM(AA114:AA117)</f>
        <v>41</v>
      </c>
      <c r="AB118" s="16">
        <f>SUM(AB114:AB117)</f>
        <v>72</v>
      </c>
      <c r="AC118" s="47">
        <f t="shared" si="83"/>
        <v>113</v>
      </c>
    </row>
    <row r="119" spans="1:29" ht="12.6" customHeight="1" x14ac:dyDescent="0.2">
      <c r="A119" s="575" t="s">
        <v>62</v>
      </c>
      <c r="B119" s="3" t="s">
        <v>86</v>
      </c>
      <c r="C119" s="12">
        <v>2</v>
      </c>
      <c r="D119" s="13">
        <v>11</v>
      </c>
      <c r="E119" s="14">
        <v>13</v>
      </c>
      <c r="F119" s="12"/>
      <c r="G119" s="13"/>
      <c r="H119" s="14"/>
      <c r="I119" s="12"/>
      <c r="J119" s="13">
        <v>1</v>
      </c>
      <c r="K119" s="14">
        <v>1</v>
      </c>
      <c r="L119" s="12">
        <v>1</v>
      </c>
      <c r="M119" s="13">
        <v>7</v>
      </c>
      <c r="N119" s="14">
        <v>8</v>
      </c>
      <c r="O119" s="12"/>
      <c r="P119" s="13"/>
      <c r="Q119" s="46"/>
      <c r="R119" s="12"/>
      <c r="S119" s="13"/>
      <c r="T119" s="46"/>
      <c r="U119" s="12">
        <v>7</v>
      </c>
      <c r="V119" s="13">
        <v>21</v>
      </c>
      <c r="W119" s="14">
        <v>28</v>
      </c>
      <c r="X119" s="12"/>
      <c r="Y119" s="13">
        <v>1</v>
      </c>
      <c r="Z119" s="14">
        <v>1</v>
      </c>
      <c r="AA119" s="12">
        <f t="shared" ref="AA119:AB121" si="91">SUM(C119,F119,I119,L119,O119,R119,U119,X119)</f>
        <v>10</v>
      </c>
      <c r="AB119" s="13">
        <f t="shared" si="91"/>
        <v>41</v>
      </c>
      <c r="AC119" s="46">
        <f t="shared" ref="AC119:AC121" si="92">SUM(AA119:AB119)</f>
        <v>51</v>
      </c>
    </row>
    <row r="120" spans="1:29" ht="12.6" customHeight="1" x14ac:dyDescent="0.2">
      <c r="A120" s="562"/>
      <c r="B120" s="3" t="s">
        <v>2</v>
      </c>
      <c r="C120" s="12">
        <v>7</v>
      </c>
      <c r="D120" s="13">
        <v>65</v>
      </c>
      <c r="E120" s="14">
        <v>72</v>
      </c>
      <c r="F120" s="12">
        <v>4</v>
      </c>
      <c r="G120" s="13"/>
      <c r="H120" s="14">
        <v>4</v>
      </c>
      <c r="I120" s="12"/>
      <c r="J120" s="13"/>
      <c r="K120" s="14"/>
      <c r="L120" s="12">
        <v>2</v>
      </c>
      <c r="M120" s="13">
        <v>7</v>
      </c>
      <c r="N120" s="14">
        <v>9</v>
      </c>
      <c r="O120" s="12">
        <v>1</v>
      </c>
      <c r="P120" s="13">
        <v>1</v>
      </c>
      <c r="Q120" s="46">
        <v>2</v>
      </c>
      <c r="R120" s="12"/>
      <c r="S120" s="13"/>
      <c r="T120" s="46"/>
      <c r="U120" s="12">
        <v>9</v>
      </c>
      <c r="V120" s="13">
        <v>22</v>
      </c>
      <c r="W120" s="14">
        <v>31</v>
      </c>
      <c r="X120" s="12">
        <v>3</v>
      </c>
      <c r="Y120" s="13">
        <v>13</v>
      </c>
      <c r="Z120" s="14">
        <v>16</v>
      </c>
      <c r="AA120" s="12">
        <f t="shared" si="91"/>
        <v>26</v>
      </c>
      <c r="AB120" s="13">
        <f t="shared" si="91"/>
        <v>108</v>
      </c>
      <c r="AC120" s="46">
        <f t="shared" si="92"/>
        <v>134</v>
      </c>
    </row>
    <row r="121" spans="1:29" ht="12.6" hidden="1" customHeight="1" x14ac:dyDescent="0.2">
      <c r="A121" s="562"/>
      <c r="B121" s="3" t="s">
        <v>138</v>
      </c>
      <c r="C121" s="12"/>
      <c r="D121" s="13"/>
      <c r="E121" s="14"/>
      <c r="F121" s="12"/>
      <c r="G121" s="13"/>
      <c r="H121" s="14"/>
      <c r="I121" s="12"/>
      <c r="J121" s="13"/>
      <c r="K121" s="14"/>
      <c r="L121" s="12"/>
      <c r="M121" s="13"/>
      <c r="N121" s="14"/>
      <c r="O121" s="12"/>
      <c r="P121" s="13"/>
      <c r="Q121" s="46"/>
      <c r="R121" s="12"/>
      <c r="S121" s="13"/>
      <c r="T121" s="46"/>
      <c r="U121" s="12"/>
      <c r="V121" s="13"/>
      <c r="W121" s="14"/>
      <c r="X121" s="12"/>
      <c r="Y121" s="13"/>
      <c r="Z121" s="14"/>
      <c r="AA121" s="12">
        <f t="shared" si="91"/>
        <v>0</v>
      </c>
      <c r="AB121" s="13">
        <f t="shared" si="91"/>
        <v>0</v>
      </c>
      <c r="AC121" s="46">
        <f t="shared" si="92"/>
        <v>0</v>
      </c>
    </row>
    <row r="122" spans="1:29" s="4" customFormat="1" ht="12.6" customHeight="1" x14ac:dyDescent="0.2">
      <c r="A122" s="66" t="s">
        <v>106</v>
      </c>
      <c r="B122" s="9"/>
      <c r="C122" s="15">
        <f t="shared" ref="C122:Z122" si="93">SUM(C119:C121)</f>
        <v>9</v>
      </c>
      <c r="D122" s="16">
        <f t="shared" si="93"/>
        <v>76</v>
      </c>
      <c r="E122" s="17">
        <f t="shared" si="93"/>
        <v>85</v>
      </c>
      <c r="F122" s="15">
        <f t="shared" si="93"/>
        <v>4</v>
      </c>
      <c r="G122" s="16">
        <f t="shared" si="93"/>
        <v>0</v>
      </c>
      <c r="H122" s="17">
        <f t="shared" si="93"/>
        <v>4</v>
      </c>
      <c r="I122" s="15">
        <f t="shared" si="93"/>
        <v>0</v>
      </c>
      <c r="J122" s="16">
        <f t="shared" si="93"/>
        <v>1</v>
      </c>
      <c r="K122" s="17">
        <f t="shared" si="93"/>
        <v>1</v>
      </c>
      <c r="L122" s="15">
        <f t="shared" si="93"/>
        <v>3</v>
      </c>
      <c r="M122" s="16">
        <f t="shared" si="93"/>
        <v>14</v>
      </c>
      <c r="N122" s="17">
        <f t="shared" si="93"/>
        <v>17</v>
      </c>
      <c r="O122" s="15">
        <f t="shared" si="93"/>
        <v>1</v>
      </c>
      <c r="P122" s="16">
        <f t="shared" si="93"/>
        <v>1</v>
      </c>
      <c r="Q122" s="47">
        <f t="shared" si="93"/>
        <v>2</v>
      </c>
      <c r="R122" s="15">
        <f t="shared" si="93"/>
        <v>0</v>
      </c>
      <c r="S122" s="16">
        <f t="shared" si="93"/>
        <v>0</v>
      </c>
      <c r="T122" s="47">
        <f t="shared" si="93"/>
        <v>0</v>
      </c>
      <c r="U122" s="15">
        <f t="shared" si="93"/>
        <v>16</v>
      </c>
      <c r="V122" s="16">
        <f t="shared" si="93"/>
        <v>43</v>
      </c>
      <c r="W122" s="17">
        <f t="shared" si="93"/>
        <v>59</v>
      </c>
      <c r="X122" s="15">
        <f t="shared" si="93"/>
        <v>3</v>
      </c>
      <c r="Y122" s="16">
        <f t="shared" si="93"/>
        <v>14</v>
      </c>
      <c r="Z122" s="17">
        <f t="shared" si="93"/>
        <v>17</v>
      </c>
      <c r="AA122" s="15">
        <f>SUM(AA119:AA121)</f>
        <v>36</v>
      </c>
      <c r="AB122" s="16">
        <f>SUM(AB119:AB121)</f>
        <v>149</v>
      </c>
      <c r="AC122" s="47">
        <f>SUM(AC119:AC121)</f>
        <v>185</v>
      </c>
    </row>
    <row r="123" spans="1:29" ht="12.6" customHeight="1" x14ac:dyDescent="0.2">
      <c r="A123" s="6" t="s">
        <v>63</v>
      </c>
      <c r="B123" s="3" t="s">
        <v>86</v>
      </c>
      <c r="C123" s="12">
        <v>2</v>
      </c>
      <c r="D123" s="13">
        <v>9</v>
      </c>
      <c r="E123" s="14">
        <v>11</v>
      </c>
      <c r="F123" s="12"/>
      <c r="G123" s="13">
        <v>3</v>
      </c>
      <c r="H123" s="14">
        <v>3</v>
      </c>
      <c r="I123" s="12"/>
      <c r="J123" s="13"/>
      <c r="K123" s="14"/>
      <c r="L123" s="12">
        <v>2</v>
      </c>
      <c r="M123" s="13">
        <v>3</v>
      </c>
      <c r="N123" s="14">
        <v>5</v>
      </c>
      <c r="O123" s="12"/>
      <c r="P123" s="13"/>
      <c r="Q123" s="46"/>
      <c r="R123" s="12"/>
      <c r="S123" s="13"/>
      <c r="T123" s="46"/>
      <c r="U123" s="12">
        <v>2</v>
      </c>
      <c r="V123" s="13">
        <v>7</v>
      </c>
      <c r="W123" s="14">
        <v>9</v>
      </c>
      <c r="X123" s="12">
        <v>1</v>
      </c>
      <c r="Y123" s="13">
        <v>2</v>
      </c>
      <c r="Z123" s="14">
        <v>3</v>
      </c>
      <c r="AA123" s="12">
        <f t="shared" ref="AA123:AB130" si="94">SUM(C123,F123,I123,L123,O123,R123,U123,X123)</f>
        <v>7</v>
      </c>
      <c r="AB123" s="13">
        <f t="shared" si="94"/>
        <v>24</v>
      </c>
      <c r="AC123" s="46">
        <f t="shared" ref="AC123:AC130" si="95">SUM(AA123:AB123)</f>
        <v>31</v>
      </c>
    </row>
    <row r="124" spans="1:29" ht="12.6" customHeight="1" x14ac:dyDescent="0.2">
      <c r="A124" s="6"/>
      <c r="B124" s="3" t="s">
        <v>2</v>
      </c>
      <c r="C124" s="12"/>
      <c r="D124" s="13">
        <v>6</v>
      </c>
      <c r="E124" s="14">
        <v>6</v>
      </c>
      <c r="F124" s="12"/>
      <c r="G124" s="13"/>
      <c r="H124" s="14"/>
      <c r="I124" s="12"/>
      <c r="J124" s="13"/>
      <c r="K124" s="14"/>
      <c r="L124" s="12"/>
      <c r="M124" s="13">
        <v>1</v>
      </c>
      <c r="N124" s="14">
        <v>1</v>
      </c>
      <c r="O124" s="12"/>
      <c r="P124" s="13"/>
      <c r="Q124" s="46"/>
      <c r="R124" s="12"/>
      <c r="S124" s="13"/>
      <c r="T124" s="46"/>
      <c r="U124" s="12">
        <v>1</v>
      </c>
      <c r="V124" s="13">
        <v>1</v>
      </c>
      <c r="W124" s="14">
        <v>2</v>
      </c>
      <c r="X124" s="12"/>
      <c r="Y124" s="13"/>
      <c r="Z124" s="14"/>
      <c r="AA124" s="12">
        <f t="shared" si="94"/>
        <v>1</v>
      </c>
      <c r="AB124" s="13">
        <f t="shared" si="94"/>
        <v>8</v>
      </c>
      <c r="AC124" s="46">
        <f t="shared" si="95"/>
        <v>9</v>
      </c>
    </row>
    <row r="125" spans="1:29" ht="12.6" customHeight="1" x14ac:dyDescent="0.2">
      <c r="A125" s="562" t="s">
        <v>64</v>
      </c>
      <c r="B125" s="3" t="s">
        <v>86</v>
      </c>
      <c r="C125" s="12">
        <v>1</v>
      </c>
      <c r="D125" s="13">
        <v>15</v>
      </c>
      <c r="E125" s="14">
        <v>16</v>
      </c>
      <c r="F125" s="12"/>
      <c r="G125" s="13"/>
      <c r="H125" s="14"/>
      <c r="I125" s="12"/>
      <c r="J125" s="13"/>
      <c r="K125" s="14"/>
      <c r="L125" s="12"/>
      <c r="M125" s="13">
        <v>3</v>
      </c>
      <c r="N125" s="14">
        <v>3</v>
      </c>
      <c r="O125" s="12"/>
      <c r="P125" s="13">
        <v>2</v>
      </c>
      <c r="Q125" s="46">
        <v>2</v>
      </c>
      <c r="R125" s="12"/>
      <c r="S125" s="13"/>
      <c r="T125" s="46"/>
      <c r="U125" s="12">
        <v>9</v>
      </c>
      <c r="V125" s="13">
        <v>30</v>
      </c>
      <c r="W125" s="14">
        <v>39</v>
      </c>
      <c r="X125" s="12"/>
      <c r="Y125" s="13">
        <v>4</v>
      </c>
      <c r="Z125" s="14">
        <v>4</v>
      </c>
      <c r="AA125" s="12">
        <f t="shared" si="94"/>
        <v>10</v>
      </c>
      <c r="AB125" s="13">
        <f t="shared" si="94"/>
        <v>54</v>
      </c>
      <c r="AC125" s="46">
        <f t="shared" si="95"/>
        <v>64</v>
      </c>
    </row>
    <row r="126" spans="1:29" ht="12.6" customHeight="1" x14ac:dyDescent="0.2">
      <c r="A126" s="562"/>
      <c r="B126" s="3" t="s">
        <v>2</v>
      </c>
      <c r="C126" s="12">
        <v>7</v>
      </c>
      <c r="D126" s="13">
        <v>32</v>
      </c>
      <c r="E126" s="14">
        <v>39</v>
      </c>
      <c r="F126" s="12">
        <v>1</v>
      </c>
      <c r="G126" s="13">
        <v>4</v>
      </c>
      <c r="H126" s="14">
        <v>5</v>
      </c>
      <c r="I126" s="12"/>
      <c r="J126" s="13"/>
      <c r="K126" s="14"/>
      <c r="L126" s="12">
        <v>1</v>
      </c>
      <c r="M126" s="13">
        <v>3</v>
      </c>
      <c r="N126" s="14">
        <v>4</v>
      </c>
      <c r="O126" s="12"/>
      <c r="P126" s="13">
        <v>1</v>
      </c>
      <c r="Q126" s="46">
        <v>1</v>
      </c>
      <c r="R126" s="12"/>
      <c r="S126" s="13"/>
      <c r="T126" s="46"/>
      <c r="U126" s="12">
        <v>15</v>
      </c>
      <c r="V126" s="13">
        <v>21</v>
      </c>
      <c r="W126" s="14">
        <v>36</v>
      </c>
      <c r="X126" s="12">
        <v>1</v>
      </c>
      <c r="Y126" s="13">
        <v>7</v>
      </c>
      <c r="Z126" s="14">
        <v>8</v>
      </c>
      <c r="AA126" s="12">
        <f t="shared" si="94"/>
        <v>25</v>
      </c>
      <c r="AB126" s="13">
        <f t="shared" si="94"/>
        <v>68</v>
      </c>
      <c r="AC126" s="46">
        <f t="shared" si="95"/>
        <v>93</v>
      </c>
    </row>
    <row r="127" spans="1:29" ht="12.6" hidden="1" customHeight="1" x14ac:dyDescent="0.2">
      <c r="A127" s="562"/>
      <c r="B127" s="3" t="s">
        <v>138</v>
      </c>
      <c r="C127" s="12"/>
      <c r="D127" s="13"/>
      <c r="E127" s="14"/>
      <c r="F127" s="12"/>
      <c r="G127" s="13"/>
      <c r="H127" s="14"/>
      <c r="I127" s="12"/>
      <c r="J127" s="13"/>
      <c r="K127" s="14"/>
      <c r="L127" s="12"/>
      <c r="M127" s="13"/>
      <c r="N127" s="14"/>
      <c r="O127" s="12"/>
      <c r="P127" s="13"/>
      <c r="Q127" s="46"/>
      <c r="R127" s="12"/>
      <c r="S127" s="13"/>
      <c r="T127" s="46"/>
      <c r="U127" s="12"/>
      <c r="V127" s="13"/>
      <c r="W127" s="14"/>
      <c r="X127" s="12"/>
      <c r="Y127" s="13"/>
      <c r="Z127" s="14"/>
      <c r="AA127" s="12">
        <f t="shared" si="94"/>
        <v>0</v>
      </c>
      <c r="AB127" s="13">
        <f t="shared" si="94"/>
        <v>0</v>
      </c>
      <c r="AC127" s="46">
        <f t="shared" si="95"/>
        <v>0</v>
      </c>
    </row>
    <row r="128" spans="1:29" ht="12.6" hidden="1" customHeight="1" x14ac:dyDescent="0.2">
      <c r="A128" s="562"/>
      <c r="B128" s="3" t="s">
        <v>143</v>
      </c>
      <c r="C128" s="12"/>
      <c r="D128" s="13"/>
      <c r="E128" s="14"/>
      <c r="F128" s="12"/>
      <c r="G128" s="13"/>
      <c r="H128" s="14"/>
      <c r="I128" s="12"/>
      <c r="J128" s="13"/>
      <c r="K128" s="14"/>
      <c r="L128" s="12"/>
      <c r="M128" s="13"/>
      <c r="N128" s="14"/>
      <c r="O128" s="12"/>
      <c r="P128" s="13"/>
      <c r="Q128" s="46"/>
      <c r="R128" s="12"/>
      <c r="S128" s="13"/>
      <c r="T128" s="46"/>
      <c r="U128" s="12"/>
      <c r="V128" s="13"/>
      <c r="W128" s="14"/>
      <c r="X128" s="12"/>
      <c r="Y128" s="13"/>
      <c r="Z128" s="14"/>
      <c r="AA128" s="12">
        <f t="shared" si="94"/>
        <v>0</v>
      </c>
      <c r="AB128" s="13">
        <f t="shared" si="94"/>
        <v>0</v>
      </c>
      <c r="AC128" s="46">
        <f t="shared" si="95"/>
        <v>0</v>
      </c>
    </row>
    <row r="129" spans="1:29" ht="12.6" customHeight="1" x14ac:dyDescent="0.2">
      <c r="A129" s="92" t="s">
        <v>132</v>
      </c>
      <c r="B129" s="3" t="s">
        <v>2</v>
      </c>
      <c r="C129" s="12">
        <v>2</v>
      </c>
      <c r="D129" s="13">
        <v>15</v>
      </c>
      <c r="E129" s="14">
        <v>17</v>
      </c>
      <c r="F129" s="12"/>
      <c r="G129" s="13">
        <v>3</v>
      </c>
      <c r="H129" s="14">
        <v>3</v>
      </c>
      <c r="I129" s="12"/>
      <c r="J129" s="13"/>
      <c r="K129" s="14"/>
      <c r="L129" s="12">
        <v>1</v>
      </c>
      <c r="M129" s="13"/>
      <c r="N129" s="14">
        <v>1</v>
      </c>
      <c r="O129" s="12"/>
      <c r="P129" s="13">
        <v>1</v>
      </c>
      <c r="Q129" s="46">
        <v>1</v>
      </c>
      <c r="R129" s="12"/>
      <c r="S129" s="13"/>
      <c r="T129" s="46"/>
      <c r="U129" s="12">
        <v>2</v>
      </c>
      <c r="V129" s="13">
        <v>7</v>
      </c>
      <c r="W129" s="14">
        <v>9</v>
      </c>
      <c r="X129" s="12"/>
      <c r="Y129" s="13">
        <v>1</v>
      </c>
      <c r="Z129" s="14">
        <v>1</v>
      </c>
      <c r="AA129" s="12">
        <f t="shared" si="94"/>
        <v>5</v>
      </c>
      <c r="AB129" s="13">
        <f t="shared" si="94"/>
        <v>27</v>
      </c>
      <c r="AC129" s="46">
        <f t="shared" si="95"/>
        <v>32</v>
      </c>
    </row>
    <row r="130" spans="1:29" ht="12.6" customHeight="1" x14ac:dyDescent="0.2">
      <c r="A130" s="492" t="s">
        <v>65</v>
      </c>
      <c r="B130" s="3" t="s">
        <v>2</v>
      </c>
      <c r="C130" s="12"/>
      <c r="D130" s="13">
        <v>16</v>
      </c>
      <c r="E130" s="14">
        <v>16</v>
      </c>
      <c r="F130" s="12"/>
      <c r="G130" s="13"/>
      <c r="H130" s="14"/>
      <c r="I130" s="12"/>
      <c r="J130" s="13">
        <v>1</v>
      </c>
      <c r="K130" s="14">
        <v>1</v>
      </c>
      <c r="L130" s="12"/>
      <c r="M130" s="13">
        <v>1</v>
      </c>
      <c r="N130" s="14">
        <v>1</v>
      </c>
      <c r="O130" s="12"/>
      <c r="P130" s="13">
        <v>1</v>
      </c>
      <c r="Q130" s="46">
        <v>1</v>
      </c>
      <c r="R130" s="12"/>
      <c r="S130" s="13"/>
      <c r="T130" s="46"/>
      <c r="U130" s="12">
        <v>9</v>
      </c>
      <c r="V130" s="13">
        <v>12</v>
      </c>
      <c r="W130" s="14">
        <v>21</v>
      </c>
      <c r="X130" s="12"/>
      <c r="Y130" s="13">
        <v>2</v>
      </c>
      <c r="Z130" s="14">
        <v>2</v>
      </c>
      <c r="AA130" s="12">
        <f t="shared" si="94"/>
        <v>9</v>
      </c>
      <c r="AB130" s="13">
        <f t="shared" si="94"/>
        <v>33</v>
      </c>
      <c r="AC130" s="46">
        <f t="shared" si="95"/>
        <v>42</v>
      </c>
    </row>
    <row r="131" spans="1:29" s="4" customFormat="1" ht="12.6" customHeight="1" x14ac:dyDescent="0.2">
      <c r="A131" s="66" t="s">
        <v>107</v>
      </c>
      <c r="B131" s="9"/>
      <c r="C131" s="15">
        <f>SUM(C123:C130)</f>
        <v>12</v>
      </c>
      <c r="D131" s="16">
        <f t="shared" ref="D131:AC131" si="96">SUM(D123:D130)</f>
        <v>93</v>
      </c>
      <c r="E131" s="17">
        <f>SUM(E123:E130)</f>
        <v>105</v>
      </c>
      <c r="F131" s="15">
        <f>SUM(F123:F130)</f>
        <v>1</v>
      </c>
      <c r="G131" s="16">
        <f t="shared" ref="G131" si="97">SUM(G123:G130)</f>
        <v>10</v>
      </c>
      <c r="H131" s="17">
        <f>SUM(H123:H130)</f>
        <v>11</v>
      </c>
      <c r="I131" s="15">
        <f>SUM(I123:I130)</f>
        <v>0</v>
      </c>
      <c r="J131" s="16">
        <f t="shared" ref="J131" si="98">SUM(J123:J130)</f>
        <v>1</v>
      </c>
      <c r="K131" s="17">
        <f>SUM(K123:K130)</f>
        <v>1</v>
      </c>
      <c r="L131" s="15">
        <f>SUM(L123:L130)</f>
        <v>4</v>
      </c>
      <c r="M131" s="16">
        <f t="shared" ref="M131" si="99">SUM(M123:M130)</f>
        <v>11</v>
      </c>
      <c r="N131" s="17">
        <f>SUM(N123:N130)</f>
        <v>15</v>
      </c>
      <c r="O131" s="15">
        <f>SUM(O123:O130)</f>
        <v>0</v>
      </c>
      <c r="P131" s="16">
        <f t="shared" ref="P131" si="100">SUM(P123:P130)</f>
        <v>5</v>
      </c>
      <c r="Q131" s="47">
        <f>SUM(Q123:Q130)</f>
        <v>5</v>
      </c>
      <c r="R131" s="15">
        <f>SUM(R123:R130)</f>
        <v>0</v>
      </c>
      <c r="S131" s="16">
        <f t="shared" ref="S131" si="101">SUM(S123:S130)</f>
        <v>0</v>
      </c>
      <c r="T131" s="47">
        <f>SUM(T123:T130)</f>
        <v>0</v>
      </c>
      <c r="U131" s="15">
        <f>SUM(U123:U130)</f>
        <v>38</v>
      </c>
      <c r="V131" s="16">
        <f t="shared" ref="V131" si="102">SUM(V123:V130)</f>
        <v>78</v>
      </c>
      <c r="W131" s="17">
        <f>SUM(W123:W130)</f>
        <v>116</v>
      </c>
      <c r="X131" s="15">
        <f>SUM(X123:X130)</f>
        <v>2</v>
      </c>
      <c r="Y131" s="16">
        <f t="shared" ref="Y131" si="103">SUM(Y123:Y130)</f>
        <v>16</v>
      </c>
      <c r="Z131" s="17">
        <f>SUM(Z123:Z130)</f>
        <v>18</v>
      </c>
      <c r="AA131" s="15">
        <f t="shared" si="96"/>
        <v>57</v>
      </c>
      <c r="AB131" s="16">
        <f t="shared" si="96"/>
        <v>214</v>
      </c>
      <c r="AC131" s="47">
        <f t="shared" si="96"/>
        <v>271</v>
      </c>
    </row>
    <row r="132" spans="1:29" ht="12.6" hidden="1" customHeight="1" x14ac:dyDescent="0.2">
      <c r="A132" s="7" t="s">
        <v>63</v>
      </c>
      <c r="B132" s="3" t="s">
        <v>86</v>
      </c>
      <c r="C132" s="12"/>
      <c r="D132" s="13"/>
      <c r="E132" s="14"/>
      <c r="F132" s="12"/>
      <c r="G132" s="13"/>
      <c r="H132" s="14"/>
      <c r="I132" s="12"/>
      <c r="J132" s="13"/>
      <c r="K132" s="14"/>
      <c r="L132" s="12"/>
      <c r="M132" s="13"/>
      <c r="N132" s="14"/>
      <c r="O132" s="12"/>
      <c r="P132" s="13"/>
      <c r="Q132" s="46"/>
      <c r="R132" s="12"/>
      <c r="S132" s="13"/>
      <c r="T132" s="46"/>
      <c r="U132" s="12"/>
      <c r="V132" s="13"/>
      <c r="W132" s="14"/>
      <c r="X132" s="12"/>
      <c r="Y132" s="13"/>
      <c r="Z132" s="14"/>
      <c r="AA132" s="12">
        <f t="shared" ref="AA132:AB135" si="104">SUM(C132,F132,I132,L132,O132,R132,U132,X132)</f>
        <v>0</v>
      </c>
      <c r="AB132" s="13">
        <f t="shared" si="104"/>
        <v>0</v>
      </c>
      <c r="AC132" s="46">
        <f t="shared" ref="AC132:AC135" si="105">SUM(AA132:AB132)</f>
        <v>0</v>
      </c>
    </row>
    <row r="133" spans="1:29" ht="12.6" customHeight="1" x14ac:dyDescent="0.2">
      <c r="A133" s="492" t="s">
        <v>66</v>
      </c>
      <c r="B133" s="3" t="s">
        <v>2</v>
      </c>
      <c r="C133" s="12">
        <v>2</v>
      </c>
      <c r="D133" s="13">
        <v>5</v>
      </c>
      <c r="E133" s="14">
        <v>7</v>
      </c>
      <c r="F133" s="12"/>
      <c r="G133" s="13"/>
      <c r="H133" s="14"/>
      <c r="I133" s="12"/>
      <c r="J133" s="13"/>
      <c r="K133" s="14"/>
      <c r="L133" s="12"/>
      <c r="M133" s="13"/>
      <c r="N133" s="14"/>
      <c r="O133" s="12"/>
      <c r="P133" s="13"/>
      <c r="Q133" s="46"/>
      <c r="R133" s="12"/>
      <c r="S133" s="13"/>
      <c r="T133" s="46"/>
      <c r="U133" s="12">
        <v>2</v>
      </c>
      <c r="V133" s="13">
        <v>5</v>
      </c>
      <c r="W133" s="14">
        <v>7</v>
      </c>
      <c r="X133" s="12"/>
      <c r="Y133" s="13"/>
      <c r="Z133" s="14"/>
      <c r="AA133" s="12">
        <f t="shared" si="104"/>
        <v>4</v>
      </c>
      <c r="AB133" s="13">
        <f t="shared" si="104"/>
        <v>10</v>
      </c>
      <c r="AC133" s="46">
        <f t="shared" si="105"/>
        <v>14</v>
      </c>
    </row>
    <row r="134" spans="1:29" ht="12.6" customHeight="1" x14ac:dyDescent="0.2">
      <c r="A134" s="562" t="s">
        <v>67</v>
      </c>
      <c r="B134" s="3" t="s">
        <v>2</v>
      </c>
      <c r="C134" s="12">
        <v>8</v>
      </c>
      <c r="D134" s="13">
        <v>38</v>
      </c>
      <c r="E134" s="14">
        <v>46</v>
      </c>
      <c r="F134" s="12"/>
      <c r="G134" s="13">
        <v>4</v>
      </c>
      <c r="H134" s="14">
        <v>4</v>
      </c>
      <c r="I134" s="12"/>
      <c r="J134" s="13"/>
      <c r="K134" s="14"/>
      <c r="L134" s="12">
        <v>1</v>
      </c>
      <c r="M134" s="13">
        <v>9</v>
      </c>
      <c r="N134" s="14">
        <v>10</v>
      </c>
      <c r="O134" s="12">
        <v>1</v>
      </c>
      <c r="P134" s="13">
        <v>4</v>
      </c>
      <c r="Q134" s="46">
        <v>5</v>
      </c>
      <c r="R134" s="12"/>
      <c r="S134" s="13"/>
      <c r="T134" s="46"/>
      <c r="U134" s="12">
        <v>7</v>
      </c>
      <c r="V134" s="13">
        <v>9</v>
      </c>
      <c r="W134" s="14">
        <v>16</v>
      </c>
      <c r="X134" s="12"/>
      <c r="Y134" s="13">
        <v>7</v>
      </c>
      <c r="Z134" s="14">
        <v>7</v>
      </c>
      <c r="AA134" s="12">
        <f t="shared" si="104"/>
        <v>17</v>
      </c>
      <c r="AB134" s="13">
        <f t="shared" si="104"/>
        <v>71</v>
      </c>
      <c r="AC134" s="46">
        <f t="shared" si="105"/>
        <v>88</v>
      </c>
    </row>
    <row r="135" spans="1:29" ht="12.6" customHeight="1" x14ac:dyDescent="0.2">
      <c r="A135" s="562"/>
      <c r="B135" s="3" t="s">
        <v>138</v>
      </c>
      <c r="C135" s="12"/>
      <c r="D135" s="13">
        <v>1</v>
      </c>
      <c r="E135" s="14">
        <v>1</v>
      </c>
      <c r="F135" s="12"/>
      <c r="G135" s="13"/>
      <c r="H135" s="14"/>
      <c r="I135" s="12"/>
      <c r="J135" s="13"/>
      <c r="K135" s="14"/>
      <c r="L135" s="12"/>
      <c r="M135" s="13"/>
      <c r="N135" s="14"/>
      <c r="O135" s="12"/>
      <c r="P135" s="13"/>
      <c r="Q135" s="46"/>
      <c r="R135" s="12"/>
      <c r="S135" s="13"/>
      <c r="T135" s="46"/>
      <c r="U135" s="12"/>
      <c r="V135" s="13"/>
      <c r="W135" s="14"/>
      <c r="X135" s="12"/>
      <c r="Y135" s="13"/>
      <c r="Z135" s="14"/>
      <c r="AA135" s="12">
        <f t="shared" si="104"/>
        <v>0</v>
      </c>
      <c r="AB135" s="13">
        <f t="shared" si="104"/>
        <v>1</v>
      </c>
      <c r="AC135" s="46">
        <f t="shared" si="105"/>
        <v>1</v>
      </c>
    </row>
    <row r="136" spans="1:29" s="4" customFormat="1" ht="12.6" customHeight="1" x14ac:dyDescent="0.2">
      <c r="A136" s="66" t="s">
        <v>108</v>
      </c>
      <c r="B136" s="9"/>
      <c r="C136" s="15">
        <f t="shared" ref="C136:Z136" si="106">SUM(C132:C135)</f>
        <v>10</v>
      </c>
      <c r="D136" s="16">
        <f t="shared" si="106"/>
        <v>44</v>
      </c>
      <c r="E136" s="17">
        <f t="shared" si="106"/>
        <v>54</v>
      </c>
      <c r="F136" s="15">
        <f t="shared" si="106"/>
        <v>0</v>
      </c>
      <c r="G136" s="16">
        <f t="shared" si="106"/>
        <v>4</v>
      </c>
      <c r="H136" s="17">
        <f t="shared" si="106"/>
        <v>4</v>
      </c>
      <c r="I136" s="15">
        <f t="shared" si="106"/>
        <v>0</v>
      </c>
      <c r="J136" s="16">
        <f t="shared" si="106"/>
        <v>0</v>
      </c>
      <c r="K136" s="17">
        <f t="shared" si="106"/>
        <v>0</v>
      </c>
      <c r="L136" s="15">
        <f t="shared" si="106"/>
        <v>1</v>
      </c>
      <c r="M136" s="16">
        <f t="shared" si="106"/>
        <v>9</v>
      </c>
      <c r="N136" s="17">
        <f t="shared" si="106"/>
        <v>10</v>
      </c>
      <c r="O136" s="15">
        <f t="shared" si="106"/>
        <v>1</v>
      </c>
      <c r="P136" s="16">
        <f t="shared" si="106"/>
        <v>4</v>
      </c>
      <c r="Q136" s="47">
        <f t="shared" si="106"/>
        <v>5</v>
      </c>
      <c r="R136" s="15">
        <f t="shared" si="106"/>
        <v>0</v>
      </c>
      <c r="S136" s="16">
        <f t="shared" si="106"/>
        <v>0</v>
      </c>
      <c r="T136" s="47">
        <f t="shared" si="106"/>
        <v>0</v>
      </c>
      <c r="U136" s="15">
        <f t="shared" si="106"/>
        <v>9</v>
      </c>
      <c r="V136" s="16">
        <f t="shared" si="106"/>
        <v>14</v>
      </c>
      <c r="W136" s="17">
        <f t="shared" si="106"/>
        <v>23</v>
      </c>
      <c r="X136" s="15">
        <f t="shared" si="106"/>
        <v>0</v>
      </c>
      <c r="Y136" s="16">
        <f t="shared" si="106"/>
        <v>7</v>
      </c>
      <c r="Z136" s="17">
        <f t="shared" si="106"/>
        <v>7</v>
      </c>
      <c r="AA136" s="15">
        <f>SUM(AA132:AA135)</f>
        <v>21</v>
      </c>
      <c r="AB136" s="16">
        <f>SUM(AB132:AB135)</f>
        <v>82</v>
      </c>
      <c r="AC136" s="47">
        <f>SUM(AC132:AC135)</f>
        <v>103</v>
      </c>
    </row>
    <row r="137" spans="1:29" ht="12.6" customHeight="1" x14ac:dyDescent="0.2">
      <c r="A137" s="80" t="s">
        <v>27</v>
      </c>
      <c r="B137" s="81" t="s">
        <v>90</v>
      </c>
      <c r="C137" s="82"/>
      <c r="D137" s="83">
        <v>2</v>
      </c>
      <c r="E137" s="84">
        <v>2</v>
      </c>
      <c r="F137" s="82"/>
      <c r="G137" s="83"/>
      <c r="H137" s="84"/>
      <c r="I137" s="82"/>
      <c r="J137" s="83"/>
      <c r="K137" s="84"/>
      <c r="L137" s="82"/>
      <c r="M137" s="83"/>
      <c r="N137" s="84"/>
      <c r="O137" s="82"/>
      <c r="P137" s="83"/>
      <c r="Q137" s="85"/>
      <c r="R137" s="82"/>
      <c r="S137" s="83"/>
      <c r="T137" s="85"/>
      <c r="U137" s="82">
        <v>1</v>
      </c>
      <c r="V137" s="83">
        <v>1</v>
      </c>
      <c r="W137" s="84">
        <v>2</v>
      </c>
      <c r="X137" s="82">
        <v>1</v>
      </c>
      <c r="Y137" s="83"/>
      <c r="Z137" s="84">
        <v>1</v>
      </c>
      <c r="AA137" s="82">
        <f>SUM(C137,F137,I137,L137,O137,R137,U137,X137)</f>
        <v>2</v>
      </c>
      <c r="AB137" s="83">
        <f>SUM(D137,G137,J137,M137,P137,S137,V137,Y137)</f>
        <v>3</v>
      </c>
      <c r="AC137" s="85">
        <f t="shared" ref="AC137:AC138" si="107">SUM(AA137:AB137)</f>
        <v>5</v>
      </c>
    </row>
    <row r="138" spans="1:29" ht="12.6" hidden="1" customHeight="1" x14ac:dyDescent="0.2">
      <c r="A138" s="492" t="s">
        <v>3</v>
      </c>
      <c r="B138" s="3" t="s">
        <v>90</v>
      </c>
      <c r="C138" s="12"/>
      <c r="D138" s="13"/>
      <c r="E138" s="14"/>
      <c r="F138" s="12"/>
      <c r="G138" s="13"/>
      <c r="H138" s="14"/>
      <c r="I138" s="12"/>
      <c r="J138" s="13"/>
      <c r="K138" s="14"/>
      <c r="L138" s="12"/>
      <c r="M138" s="13"/>
      <c r="N138" s="14"/>
      <c r="O138" s="12"/>
      <c r="P138" s="13"/>
      <c r="Q138" s="46"/>
      <c r="R138" s="12"/>
      <c r="S138" s="13"/>
      <c r="T138" s="46"/>
      <c r="U138" s="12"/>
      <c r="V138" s="13"/>
      <c r="W138" s="14"/>
      <c r="X138" s="12"/>
      <c r="Y138" s="13"/>
      <c r="Z138" s="14"/>
      <c r="AA138" s="12">
        <f>SUM(C138,F138,I138,L138,O138,R138,U138,X138)</f>
        <v>0</v>
      </c>
      <c r="AB138" s="13">
        <f>SUM(D138,G138,J138,M138,P138,S138,V138,Y138)</f>
        <v>0</v>
      </c>
      <c r="AC138" s="46">
        <f t="shared" si="107"/>
        <v>0</v>
      </c>
    </row>
    <row r="139" spans="1:29" s="10" customFormat="1" ht="12.6" customHeight="1" x14ac:dyDescent="0.25">
      <c r="A139" s="54" t="s">
        <v>109</v>
      </c>
      <c r="B139" s="26"/>
      <c r="C139" s="97">
        <f>SUM(C118,C122,C131,C136,C137,C138)</f>
        <v>37</v>
      </c>
      <c r="D139" s="28">
        <f t="shared" ref="D139:AC139" si="108">SUM(D118,D122,D131,D136,D137,D138)</f>
        <v>238</v>
      </c>
      <c r="E139" s="29">
        <f t="shared" si="108"/>
        <v>275</v>
      </c>
      <c r="F139" s="27">
        <f>SUM(F118,F122,F131,F136,F137,F138)</f>
        <v>5</v>
      </c>
      <c r="G139" s="28">
        <f t="shared" ref="G139:H139" si="109">SUM(G118,G122,G131,G136,G137,G138)</f>
        <v>15</v>
      </c>
      <c r="H139" s="29">
        <f t="shared" si="109"/>
        <v>20</v>
      </c>
      <c r="I139" s="27">
        <f>SUM(I118,I122,I131,I136,I137,I138)</f>
        <v>0</v>
      </c>
      <c r="J139" s="28">
        <f t="shared" ref="J139:K139" si="110">SUM(J118,J122,J131,J136,J137,J138)</f>
        <v>3</v>
      </c>
      <c r="K139" s="29">
        <f t="shared" si="110"/>
        <v>3</v>
      </c>
      <c r="L139" s="27">
        <f>SUM(L118,L122,L131,L136,L137,L138)</f>
        <v>11</v>
      </c>
      <c r="M139" s="28">
        <f t="shared" ref="M139:N139" si="111">SUM(M118,M122,M131,M136,M137,M138)</f>
        <v>35</v>
      </c>
      <c r="N139" s="29">
        <f t="shared" si="111"/>
        <v>46</v>
      </c>
      <c r="O139" s="27">
        <f>SUM(O118,O122,O131,O136,O137,O138)</f>
        <v>2</v>
      </c>
      <c r="P139" s="28">
        <f t="shared" ref="P139:Q139" si="112">SUM(P118,P122,P131,P136,P137,P138)</f>
        <v>11</v>
      </c>
      <c r="Q139" s="55">
        <f t="shared" si="112"/>
        <v>13</v>
      </c>
      <c r="R139" s="27">
        <f>SUM(R118,R122,R131,R136,R137,R138)</f>
        <v>0</v>
      </c>
      <c r="S139" s="28">
        <f t="shared" ref="S139:T139" si="113">SUM(S118,S122,S131,S136,S137,S138)</f>
        <v>0</v>
      </c>
      <c r="T139" s="55">
        <f t="shared" si="113"/>
        <v>0</v>
      </c>
      <c r="U139" s="27">
        <f>SUM(U118,U122,U131,U136,U137,U138)</f>
        <v>96</v>
      </c>
      <c r="V139" s="28">
        <f t="shared" ref="V139:W139" si="114">SUM(V118,V122,V131,V136,V137,V138)</f>
        <v>178</v>
      </c>
      <c r="W139" s="29">
        <f t="shared" si="114"/>
        <v>274</v>
      </c>
      <c r="X139" s="27">
        <f>SUM(X118,X122,X131,X136,X137,X138)</f>
        <v>6</v>
      </c>
      <c r="Y139" s="28">
        <f t="shared" ref="Y139:Z139" si="115">SUM(Y118,Y122,Y131,Y136,Y137,Y138)</f>
        <v>40</v>
      </c>
      <c r="Z139" s="29">
        <f t="shared" si="115"/>
        <v>46</v>
      </c>
      <c r="AA139" s="27">
        <f t="shared" si="108"/>
        <v>157</v>
      </c>
      <c r="AB139" s="28">
        <f t="shared" si="108"/>
        <v>520</v>
      </c>
      <c r="AC139" s="55">
        <f t="shared" si="108"/>
        <v>677</v>
      </c>
    </row>
    <row r="140" spans="1:29" ht="12.6" customHeight="1" x14ac:dyDescent="0.2">
      <c r="A140" s="67" t="s">
        <v>68</v>
      </c>
      <c r="B140" s="68" t="s">
        <v>2</v>
      </c>
      <c r="C140" s="69">
        <v>3</v>
      </c>
      <c r="D140" s="70">
        <v>8</v>
      </c>
      <c r="E140" s="71">
        <v>11</v>
      </c>
      <c r="F140" s="69">
        <v>1</v>
      </c>
      <c r="G140" s="70"/>
      <c r="H140" s="71">
        <v>1</v>
      </c>
      <c r="I140" s="69"/>
      <c r="J140" s="70"/>
      <c r="K140" s="71"/>
      <c r="L140" s="69"/>
      <c r="M140" s="70"/>
      <c r="N140" s="71"/>
      <c r="O140" s="69"/>
      <c r="P140" s="70"/>
      <c r="Q140" s="72"/>
      <c r="R140" s="69"/>
      <c r="S140" s="70"/>
      <c r="T140" s="72"/>
      <c r="U140" s="69"/>
      <c r="V140" s="70"/>
      <c r="W140" s="71"/>
      <c r="X140" s="69">
        <v>1</v>
      </c>
      <c r="Y140" s="70">
        <v>1</v>
      </c>
      <c r="Z140" s="71">
        <v>2</v>
      </c>
      <c r="AA140" s="69">
        <f t="shared" ref="AA140:AB146" si="116">SUM(C140,F140,I140,L140,O140,R140,U140,X140)</f>
        <v>5</v>
      </c>
      <c r="AB140" s="70">
        <f t="shared" si="116"/>
        <v>9</v>
      </c>
      <c r="AC140" s="72">
        <f t="shared" ref="AC140:AC146" si="117">SUM(AA140:AB140)</f>
        <v>14</v>
      </c>
    </row>
    <row r="141" spans="1:29" ht="12.6" customHeight="1" x14ac:dyDescent="0.2">
      <c r="A141" s="562" t="s">
        <v>69</v>
      </c>
      <c r="B141" s="3" t="s">
        <v>152</v>
      </c>
      <c r="C141" s="12">
        <v>87</v>
      </c>
      <c r="D141" s="13">
        <v>36</v>
      </c>
      <c r="E141" s="14">
        <v>123</v>
      </c>
      <c r="F141" s="12">
        <v>1</v>
      </c>
      <c r="G141" s="13"/>
      <c r="H141" s="14">
        <v>1</v>
      </c>
      <c r="I141" s="12"/>
      <c r="J141" s="13">
        <v>1</v>
      </c>
      <c r="K141" s="14">
        <v>1</v>
      </c>
      <c r="L141" s="12">
        <v>4</v>
      </c>
      <c r="M141" s="13">
        <v>3</v>
      </c>
      <c r="N141" s="14">
        <v>7</v>
      </c>
      <c r="O141" s="12">
        <v>2</v>
      </c>
      <c r="P141" s="13">
        <v>1</v>
      </c>
      <c r="Q141" s="46">
        <v>3</v>
      </c>
      <c r="R141" s="12"/>
      <c r="S141" s="13"/>
      <c r="T141" s="46"/>
      <c r="U141" s="12"/>
      <c r="V141" s="13"/>
      <c r="W141" s="14"/>
      <c r="X141" s="12">
        <v>7</v>
      </c>
      <c r="Y141" s="13">
        <v>1</v>
      </c>
      <c r="Z141" s="14">
        <v>8</v>
      </c>
      <c r="AA141" s="12">
        <f t="shared" si="116"/>
        <v>101</v>
      </c>
      <c r="AB141" s="13">
        <f t="shared" si="116"/>
        <v>42</v>
      </c>
      <c r="AC141" s="46">
        <f t="shared" si="117"/>
        <v>143</v>
      </c>
    </row>
    <row r="142" spans="1:29" ht="12.6" customHeight="1" x14ac:dyDescent="0.2">
      <c r="A142" s="574"/>
      <c r="B142" s="3" t="s">
        <v>153</v>
      </c>
      <c r="C142" s="12">
        <v>1</v>
      </c>
      <c r="D142" s="13"/>
      <c r="E142" s="14">
        <v>1</v>
      </c>
      <c r="F142" s="12"/>
      <c r="G142" s="13"/>
      <c r="H142" s="14"/>
      <c r="I142" s="12"/>
      <c r="J142" s="13"/>
      <c r="K142" s="14"/>
      <c r="L142" s="12"/>
      <c r="M142" s="13"/>
      <c r="N142" s="14"/>
      <c r="O142" s="12"/>
      <c r="P142" s="13"/>
      <c r="Q142" s="46"/>
      <c r="R142" s="12"/>
      <c r="S142" s="13"/>
      <c r="T142" s="46"/>
      <c r="U142" s="12"/>
      <c r="V142" s="13"/>
      <c r="W142" s="14"/>
      <c r="X142" s="12"/>
      <c r="Y142" s="13"/>
      <c r="Z142" s="14"/>
      <c r="AA142" s="12">
        <f t="shared" si="116"/>
        <v>1</v>
      </c>
      <c r="AB142" s="13">
        <f t="shared" si="116"/>
        <v>0</v>
      </c>
      <c r="AC142" s="46">
        <f t="shared" si="117"/>
        <v>1</v>
      </c>
    </row>
    <row r="143" spans="1:29" ht="12.6" customHeight="1" x14ac:dyDescent="0.2">
      <c r="A143" s="492" t="s">
        <v>70</v>
      </c>
      <c r="B143" s="3" t="s">
        <v>86</v>
      </c>
      <c r="C143" s="12">
        <v>4</v>
      </c>
      <c r="D143" s="13">
        <v>3</v>
      </c>
      <c r="E143" s="14">
        <v>7</v>
      </c>
      <c r="F143" s="12"/>
      <c r="G143" s="13"/>
      <c r="H143" s="14"/>
      <c r="I143" s="12"/>
      <c r="J143" s="13"/>
      <c r="K143" s="14"/>
      <c r="L143" s="12"/>
      <c r="M143" s="13"/>
      <c r="N143" s="14"/>
      <c r="O143" s="12"/>
      <c r="P143" s="13"/>
      <c r="Q143" s="46"/>
      <c r="R143" s="12"/>
      <c r="S143" s="13"/>
      <c r="T143" s="46"/>
      <c r="U143" s="12">
        <v>1</v>
      </c>
      <c r="V143" s="13"/>
      <c r="W143" s="14">
        <v>1</v>
      </c>
      <c r="X143" s="12"/>
      <c r="Y143" s="13"/>
      <c r="Z143" s="14"/>
      <c r="AA143" s="12">
        <f t="shared" si="116"/>
        <v>5</v>
      </c>
      <c r="AB143" s="13">
        <f t="shared" si="116"/>
        <v>3</v>
      </c>
      <c r="AC143" s="46">
        <f t="shared" si="117"/>
        <v>8</v>
      </c>
    </row>
    <row r="144" spans="1:29" ht="12.6" customHeight="1" x14ac:dyDescent="0.2">
      <c r="A144" s="492" t="s">
        <v>144</v>
      </c>
      <c r="B144" s="3" t="s">
        <v>85</v>
      </c>
      <c r="C144" s="12"/>
      <c r="D144" s="13"/>
      <c r="E144" s="14"/>
      <c r="F144" s="12"/>
      <c r="G144" s="13"/>
      <c r="H144" s="14"/>
      <c r="I144" s="12"/>
      <c r="J144" s="13"/>
      <c r="K144" s="14"/>
      <c r="L144" s="12"/>
      <c r="M144" s="13"/>
      <c r="N144" s="14"/>
      <c r="O144" s="12"/>
      <c r="P144" s="13"/>
      <c r="Q144" s="46"/>
      <c r="R144" s="12"/>
      <c r="S144" s="13"/>
      <c r="T144" s="46"/>
      <c r="U144" s="12">
        <v>1</v>
      </c>
      <c r="V144" s="13"/>
      <c r="W144" s="14">
        <v>1</v>
      </c>
      <c r="X144" s="12"/>
      <c r="Y144" s="13"/>
      <c r="Z144" s="14"/>
      <c r="AA144" s="12">
        <f t="shared" si="116"/>
        <v>1</v>
      </c>
      <c r="AB144" s="13">
        <f t="shared" si="116"/>
        <v>0</v>
      </c>
      <c r="AC144" s="46">
        <f t="shared" si="117"/>
        <v>1</v>
      </c>
    </row>
    <row r="145" spans="1:29" ht="12.6" customHeight="1" x14ac:dyDescent="0.2">
      <c r="A145" s="492" t="s">
        <v>71</v>
      </c>
      <c r="B145" s="3" t="s">
        <v>85</v>
      </c>
      <c r="C145" s="12">
        <v>7</v>
      </c>
      <c r="D145" s="13">
        <v>6</v>
      </c>
      <c r="E145" s="14">
        <v>13</v>
      </c>
      <c r="F145" s="12"/>
      <c r="G145" s="13"/>
      <c r="H145" s="14"/>
      <c r="I145" s="12"/>
      <c r="J145" s="13"/>
      <c r="K145" s="14"/>
      <c r="L145" s="12"/>
      <c r="M145" s="13"/>
      <c r="N145" s="14"/>
      <c r="O145" s="12"/>
      <c r="P145" s="13"/>
      <c r="Q145" s="46"/>
      <c r="R145" s="12"/>
      <c r="S145" s="13"/>
      <c r="T145" s="46"/>
      <c r="U145" s="12">
        <v>1</v>
      </c>
      <c r="V145" s="13">
        <v>1</v>
      </c>
      <c r="W145" s="14">
        <v>2</v>
      </c>
      <c r="X145" s="12"/>
      <c r="Y145" s="13">
        <v>2</v>
      </c>
      <c r="Z145" s="14">
        <v>2</v>
      </c>
      <c r="AA145" s="12">
        <f t="shared" si="116"/>
        <v>8</v>
      </c>
      <c r="AB145" s="13">
        <f t="shared" si="116"/>
        <v>9</v>
      </c>
      <c r="AC145" s="46">
        <f t="shared" si="117"/>
        <v>17</v>
      </c>
    </row>
    <row r="146" spans="1:29" ht="12.6" hidden="1" customHeight="1" x14ac:dyDescent="0.2">
      <c r="A146" s="492" t="s">
        <v>72</v>
      </c>
      <c r="B146" s="3" t="s">
        <v>85</v>
      </c>
      <c r="C146" s="12"/>
      <c r="D146" s="13"/>
      <c r="E146" s="14"/>
      <c r="F146" s="12"/>
      <c r="G146" s="13"/>
      <c r="H146" s="14"/>
      <c r="I146" s="12"/>
      <c r="J146" s="13"/>
      <c r="K146" s="14"/>
      <c r="L146" s="12"/>
      <c r="M146" s="13"/>
      <c r="N146" s="14"/>
      <c r="O146" s="12"/>
      <c r="P146" s="13"/>
      <c r="Q146" s="46"/>
      <c r="R146" s="12"/>
      <c r="S146" s="13"/>
      <c r="T146" s="46"/>
      <c r="U146" s="12"/>
      <c r="V146" s="13"/>
      <c r="W146" s="14"/>
      <c r="X146" s="12"/>
      <c r="Y146" s="13"/>
      <c r="Z146" s="14"/>
      <c r="AA146" s="12">
        <f t="shared" si="116"/>
        <v>0</v>
      </c>
      <c r="AB146" s="13">
        <f t="shared" si="116"/>
        <v>0</v>
      </c>
      <c r="AC146" s="46">
        <f t="shared" si="117"/>
        <v>0</v>
      </c>
    </row>
    <row r="147" spans="1:29" s="4" customFormat="1" ht="12.6" customHeight="1" x14ac:dyDescent="0.2">
      <c r="A147" s="66" t="s">
        <v>110</v>
      </c>
      <c r="B147" s="9"/>
      <c r="C147" s="15">
        <f t="shared" ref="C147:AC147" si="118">SUM(C141:C146)</f>
        <v>99</v>
      </c>
      <c r="D147" s="16">
        <f t="shared" si="118"/>
        <v>45</v>
      </c>
      <c r="E147" s="17">
        <f t="shared" si="118"/>
        <v>144</v>
      </c>
      <c r="F147" s="15">
        <f t="shared" si="118"/>
        <v>1</v>
      </c>
      <c r="G147" s="16">
        <f t="shared" si="118"/>
        <v>0</v>
      </c>
      <c r="H147" s="17">
        <f t="shared" si="118"/>
        <v>1</v>
      </c>
      <c r="I147" s="15">
        <f t="shared" si="118"/>
        <v>0</v>
      </c>
      <c r="J147" s="16">
        <f t="shared" si="118"/>
        <v>1</v>
      </c>
      <c r="K147" s="17">
        <f t="shared" si="118"/>
        <v>1</v>
      </c>
      <c r="L147" s="15">
        <f t="shared" si="118"/>
        <v>4</v>
      </c>
      <c r="M147" s="16">
        <f t="shared" si="118"/>
        <v>3</v>
      </c>
      <c r="N147" s="17">
        <f t="shared" si="118"/>
        <v>7</v>
      </c>
      <c r="O147" s="15">
        <f t="shared" si="118"/>
        <v>2</v>
      </c>
      <c r="P147" s="16">
        <f t="shared" si="118"/>
        <v>1</v>
      </c>
      <c r="Q147" s="47">
        <f t="shared" si="118"/>
        <v>3</v>
      </c>
      <c r="R147" s="15">
        <f t="shared" si="118"/>
        <v>0</v>
      </c>
      <c r="S147" s="16">
        <f t="shared" si="118"/>
        <v>0</v>
      </c>
      <c r="T147" s="47">
        <f t="shared" si="118"/>
        <v>0</v>
      </c>
      <c r="U147" s="15">
        <f t="shared" si="118"/>
        <v>3</v>
      </c>
      <c r="V147" s="16">
        <f t="shared" si="118"/>
        <v>1</v>
      </c>
      <c r="W147" s="17">
        <f t="shared" si="118"/>
        <v>4</v>
      </c>
      <c r="X147" s="15">
        <f t="shared" si="118"/>
        <v>7</v>
      </c>
      <c r="Y147" s="16">
        <f t="shared" si="118"/>
        <v>3</v>
      </c>
      <c r="Z147" s="17">
        <f t="shared" si="118"/>
        <v>10</v>
      </c>
      <c r="AA147" s="15">
        <f t="shared" si="118"/>
        <v>116</v>
      </c>
      <c r="AB147" s="16">
        <f t="shared" si="118"/>
        <v>54</v>
      </c>
      <c r="AC147" s="47">
        <f t="shared" si="118"/>
        <v>170</v>
      </c>
    </row>
    <row r="148" spans="1:29" ht="12.6" customHeight="1" x14ac:dyDescent="0.2">
      <c r="A148" s="575" t="s">
        <v>73</v>
      </c>
      <c r="B148" s="11" t="s">
        <v>2</v>
      </c>
      <c r="C148" s="102">
        <v>16</v>
      </c>
      <c r="D148" s="103">
        <v>11</v>
      </c>
      <c r="E148" s="104">
        <v>27</v>
      </c>
      <c r="F148" s="102">
        <v>1</v>
      </c>
      <c r="G148" s="103">
        <v>1</v>
      </c>
      <c r="H148" s="104">
        <v>2</v>
      </c>
      <c r="I148" s="102">
        <v>1</v>
      </c>
      <c r="J148" s="103"/>
      <c r="K148" s="104">
        <v>1</v>
      </c>
      <c r="L148" s="102">
        <v>1</v>
      </c>
      <c r="M148" s="103"/>
      <c r="N148" s="104">
        <v>1</v>
      </c>
      <c r="O148" s="102"/>
      <c r="P148" s="103">
        <v>1</v>
      </c>
      <c r="Q148" s="105">
        <v>1</v>
      </c>
      <c r="R148" s="102"/>
      <c r="S148" s="103"/>
      <c r="T148" s="105"/>
      <c r="U148" s="102">
        <v>9</v>
      </c>
      <c r="V148" s="103">
        <v>3</v>
      </c>
      <c r="W148" s="104">
        <v>12</v>
      </c>
      <c r="X148" s="102">
        <v>1</v>
      </c>
      <c r="Y148" s="103"/>
      <c r="Z148" s="104">
        <v>1</v>
      </c>
      <c r="AA148" s="102">
        <f t="shared" ref="AA148:AB154" si="119">SUM(C148,F148,I148,L148,O148,R148,U148,X148)</f>
        <v>29</v>
      </c>
      <c r="AB148" s="103">
        <f t="shared" si="119"/>
        <v>16</v>
      </c>
      <c r="AC148" s="105">
        <f t="shared" ref="AC148:AC154" si="120">SUM(AA148:AB148)</f>
        <v>45</v>
      </c>
    </row>
    <row r="149" spans="1:29" ht="12.6" hidden="1" customHeight="1" x14ac:dyDescent="0.2">
      <c r="A149" s="562"/>
      <c r="B149" s="3" t="s">
        <v>138</v>
      </c>
      <c r="C149" s="12"/>
      <c r="D149" s="13"/>
      <c r="E149" s="14"/>
      <c r="F149" s="12"/>
      <c r="G149" s="13"/>
      <c r="H149" s="14"/>
      <c r="I149" s="12"/>
      <c r="J149" s="13"/>
      <c r="K149" s="14"/>
      <c r="L149" s="12"/>
      <c r="M149" s="13"/>
      <c r="N149" s="14"/>
      <c r="O149" s="12"/>
      <c r="P149" s="13"/>
      <c r="Q149" s="46"/>
      <c r="R149" s="12"/>
      <c r="S149" s="13"/>
      <c r="T149" s="46"/>
      <c r="U149" s="12"/>
      <c r="V149" s="13"/>
      <c r="W149" s="14"/>
      <c r="X149" s="12"/>
      <c r="Y149" s="13"/>
      <c r="Z149" s="14"/>
      <c r="AA149" s="12">
        <f t="shared" si="119"/>
        <v>0</v>
      </c>
      <c r="AB149" s="13">
        <f t="shared" si="119"/>
        <v>0</v>
      </c>
      <c r="AC149" s="46">
        <f t="shared" si="120"/>
        <v>0</v>
      </c>
    </row>
    <row r="150" spans="1:29" ht="12.6" hidden="1" customHeight="1" x14ac:dyDescent="0.2">
      <c r="A150" s="492" t="s">
        <v>136</v>
      </c>
      <c r="B150" s="3" t="s">
        <v>85</v>
      </c>
      <c r="C150" s="12"/>
      <c r="D150" s="13"/>
      <c r="E150" s="14"/>
      <c r="F150" s="12"/>
      <c r="G150" s="13"/>
      <c r="H150" s="14"/>
      <c r="I150" s="12"/>
      <c r="J150" s="13"/>
      <c r="K150" s="14"/>
      <c r="L150" s="12"/>
      <c r="M150" s="13"/>
      <c r="N150" s="14"/>
      <c r="O150" s="12"/>
      <c r="P150" s="13"/>
      <c r="Q150" s="46"/>
      <c r="R150" s="12"/>
      <c r="S150" s="13"/>
      <c r="T150" s="46"/>
      <c r="U150" s="12"/>
      <c r="V150" s="13"/>
      <c r="W150" s="14"/>
      <c r="X150" s="12"/>
      <c r="Y150" s="13"/>
      <c r="Z150" s="14"/>
      <c r="AA150" s="12">
        <f t="shared" si="119"/>
        <v>0</v>
      </c>
      <c r="AB150" s="13">
        <f t="shared" si="119"/>
        <v>0</v>
      </c>
      <c r="AC150" s="46">
        <f t="shared" si="120"/>
        <v>0</v>
      </c>
    </row>
    <row r="151" spans="1:29" ht="12.6" customHeight="1" x14ac:dyDescent="0.2">
      <c r="A151" s="492" t="s">
        <v>343</v>
      </c>
      <c r="B151" s="3" t="s">
        <v>85</v>
      </c>
      <c r="C151" s="12"/>
      <c r="D151" s="13"/>
      <c r="E151" s="14"/>
      <c r="F151" s="12"/>
      <c r="G151" s="13"/>
      <c r="H151" s="14"/>
      <c r="I151" s="12"/>
      <c r="J151" s="13"/>
      <c r="K151" s="14"/>
      <c r="L151" s="12"/>
      <c r="M151" s="13"/>
      <c r="N151" s="14"/>
      <c r="O151" s="12"/>
      <c r="P151" s="13"/>
      <c r="Q151" s="46"/>
      <c r="R151" s="12"/>
      <c r="S151" s="13"/>
      <c r="T151" s="46"/>
      <c r="U151" s="12"/>
      <c r="V151" s="13"/>
      <c r="W151" s="14"/>
      <c r="X151" s="12"/>
      <c r="Y151" s="13">
        <v>1</v>
      </c>
      <c r="Z151" s="14">
        <v>1</v>
      </c>
      <c r="AA151" s="12">
        <f t="shared" ref="AA151" si="121">SUM(C151,F151,I151,L151,O151,R151,U151,X151)</f>
        <v>0</v>
      </c>
      <c r="AB151" s="13">
        <f t="shared" ref="AB151" si="122">SUM(D151,G151,J151,M151,P151,S151,V151,Y151)</f>
        <v>1</v>
      </c>
      <c r="AC151" s="46">
        <f t="shared" ref="AC151" si="123">SUM(AA151:AB151)</f>
        <v>1</v>
      </c>
    </row>
    <row r="152" spans="1:29" ht="12.6" customHeight="1" x14ac:dyDescent="0.2">
      <c r="A152" s="492" t="s">
        <v>137</v>
      </c>
      <c r="B152" s="3" t="s">
        <v>2</v>
      </c>
      <c r="C152" s="12">
        <v>21</v>
      </c>
      <c r="D152" s="13">
        <v>2</v>
      </c>
      <c r="E152" s="14">
        <v>23</v>
      </c>
      <c r="F152" s="12">
        <v>3</v>
      </c>
      <c r="G152" s="13">
        <v>1</v>
      </c>
      <c r="H152" s="14">
        <v>4</v>
      </c>
      <c r="I152" s="12">
        <v>1</v>
      </c>
      <c r="J152" s="13"/>
      <c r="K152" s="14">
        <v>1</v>
      </c>
      <c r="L152" s="12">
        <v>2</v>
      </c>
      <c r="M152" s="13"/>
      <c r="N152" s="14">
        <v>2</v>
      </c>
      <c r="O152" s="12"/>
      <c r="P152" s="13"/>
      <c r="Q152" s="46"/>
      <c r="R152" s="12"/>
      <c r="S152" s="13"/>
      <c r="T152" s="46"/>
      <c r="U152" s="12">
        <v>1</v>
      </c>
      <c r="V152" s="13"/>
      <c r="W152" s="14">
        <v>1</v>
      </c>
      <c r="X152" s="12"/>
      <c r="Y152" s="13"/>
      <c r="Z152" s="14"/>
      <c r="AA152" s="12">
        <f t="shared" si="119"/>
        <v>28</v>
      </c>
      <c r="AB152" s="13">
        <f t="shared" si="119"/>
        <v>3</v>
      </c>
      <c r="AC152" s="46">
        <f t="shared" si="120"/>
        <v>31</v>
      </c>
    </row>
    <row r="153" spans="1:29" ht="12.6" customHeight="1" x14ac:dyDescent="0.2">
      <c r="A153" s="492" t="s">
        <v>27</v>
      </c>
      <c r="B153" s="3" t="s">
        <v>90</v>
      </c>
      <c r="C153" s="12"/>
      <c r="D153" s="13"/>
      <c r="E153" s="14"/>
      <c r="F153" s="12"/>
      <c r="G153" s="13"/>
      <c r="H153" s="14"/>
      <c r="I153" s="12"/>
      <c r="J153" s="13"/>
      <c r="K153" s="14"/>
      <c r="L153" s="12"/>
      <c r="M153" s="13"/>
      <c r="N153" s="14"/>
      <c r="O153" s="12"/>
      <c r="P153" s="13"/>
      <c r="Q153" s="46"/>
      <c r="R153" s="12"/>
      <c r="S153" s="13"/>
      <c r="T153" s="46"/>
      <c r="U153" s="12"/>
      <c r="V153" s="13"/>
      <c r="W153" s="14"/>
      <c r="X153" s="12">
        <v>1</v>
      </c>
      <c r="Y153" s="13"/>
      <c r="Z153" s="14">
        <v>1</v>
      </c>
      <c r="AA153" s="12">
        <f t="shared" si="119"/>
        <v>1</v>
      </c>
      <c r="AB153" s="13">
        <f t="shared" si="119"/>
        <v>0</v>
      </c>
      <c r="AC153" s="46">
        <f t="shared" si="120"/>
        <v>1</v>
      </c>
    </row>
    <row r="154" spans="1:29" ht="12.6" hidden="1" customHeight="1" x14ac:dyDescent="0.2">
      <c r="A154" s="492" t="s">
        <v>3</v>
      </c>
      <c r="B154" s="3" t="s">
        <v>90</v>
      </c>
      <c r="C154" s="12"/>
      <c r="D154" s="13"/>
      <c r="E154" s="14"/>
      <c r="F154" s="12"/>
      <c r="G154" s="13"/>
      <c r="H154" s="14"/>
      <c r="I154" s="12"/>
      <c r="J154" s="13"/>
      <c r="K154" s="14"/>
      <c r="L154" s="12"/>
      <c r="M154" s="13"/>
      <c r="N154" s="14"/>
      <c r="O154" s="12"/>
      <c r="P154" s="13"/>
      <c r="Q154" s="46"/>
      <c r="R154" s="12"/>
      <c r="S154" s="13"/>
      <c r="T154" s="46"/>
      <c r="U154" s="12"/>
      <c r="V154" s="13"/>
      <c r="W154" s="14"/>
      <c r="X154" s="12"/>
      <c r="Y154" s="13"/>
      <c r="Z154" s="14"/>
      <c r="AA154" s="12">
        <f t="shared" si="119"/>
        <v>0</v>
      </c>
      <c r="AB154" s="13">
        <f t="shared" si="119"/>
        <v>0</v>
      </c>
      <c r="AC154" s="46">
        <f t="shared" si="120"/>
        <v>0</v>
      </c>
    </row>
    <row r="155" spans="1:29" s="10" customFormat="1" ht="12.6" customHeight="1" x14ac:dyDescent="0.25">
      <c r="A155" s="56" t="s">
        <v>111</v>
      </c>
      <c r="B155" s="34"/>
      <c r="C155" s="98">
        <f t="shared" ref="C155:Z155" si="124">SUM(C140,C147,C148,C149,C150,C152,C153,C154)</f>
        <v>139</v>
      </c>
      <c r="D155" s="101">
        <f t="shared" si="124"/>
        <v>66</v>
      </c>
      <c r="E155" s="37">
        <f t="shared" si="124"/>
        <v>205</v>
      </c>
      <c r="F155" s="35">
        <f t="shared" si="124"/>
        <v>6</v>
      </c>
      <c r="G155" s="36">
        <f t="shared" si="124"/>
        <v>2</v>
      </c>
      <c r="H155" s="37">
        <f t="shared" si="124"/>
        <v>8</v>
      </c>
      <c r="I155" s="35">
        <f t="shared" si="124"/>
        <v>2</v>
      </c>
      <c r="J155" s="36">
        <f t="shared" si="124"/>
        <v>1</v>
      </c>
      <c r="K155" s="37">
        <f t="shared" si="124"/>
        <v>3</v>
      </c>
      <c r="L155" s="35">
        <f t="shared" si="124"/>
        <v>7</v>
      </c>
      <c r="M155" s="101">
        <f t="shared" si="124"/>
        <v>3</v>
      </c>
      <c r="N155" s="37">
        <f t="shared" si="124"/>
        <v>10</v>
      </c>
      <c r="O155" s="35">
        <f t="shared" si="124"/>
        <v>2</v>
      </c>
      <c r="P155" s="36">
        <f t="shared" si="124"/>
        <v>2</v>
      </c>
      <c r="Q155" s="57">
        <f t="shared" si="124"/>
        <v>4</v>
      </c>
      <c r="R155" s="35">
        <f t="shared" si="124"/>
        <v>0</v>
      </c>
      <c r="S155" s="36">
        <f t="shared" si="124"/>
        <v>0</v>
      </c>
      <c r="T155" s="57">
        <f t="shared" si="124"/>
        <v>0</v>
      </c>
      <c r="U155" s="35">
        <f t="shared" si="124"/>
        <v>13</v>
      </c>
      <c r="V155" s="36">
        <f t="shared" si="124"/>
        <v>4</v>
      </c>
      <c r="W155" s="37">
        <f t="shared" si="124"/>
        <v>17</v>
      </c>
      <c r="X155" s="35">
        <f t="shared" si="124"/>
        <v>10</v>
      </c>
      <c r="Y155" s="36">
        <f t="shared" si="124"/>
        <v>4</v>
      </c>
      <c r="Z155" s="37">
        <f t="shared" si="124"/>
        <v>14</v>
      </c>
      <c r="AA155" s="98">
        <f>SUM(AA147:AA153)+AA140</f>
        <v>179</v>
      </c>
      <c r="AB155" s="101">
        <f>SUM(AB147:AB153)+AB140</f>
        <v>83</v>
      </c>
      <c r="AC155" s="478">
        <f>SUM(AA155:AB155)</f>
        <v>262</v>
      </c>
    </row>
    <row r="156" spans="1:29" ht="12.6" customHeight="1" x14ac:dyDescent="0.2">
      <c r="A156" s="492" t="s">
        <v>74</v>
      </c>
      <c r="B156" s="3" t="s">
        <v>2</v>
      </c>
      <c r="C156" s="12">
        <v>33</v>
      </c>
      <c r="D156" s="13">
        <v>16</v>
      </c>
      <c r="E156" s="14">
        <v>49</v>
      </c>
      <c r="F156" s="12">
        <v>1</v>
      </c>
      <c r="G156" s="13"/>
      <c r="H156" s="14">
        <v>1</v>
      </c>
      <c r="I156" s="12"/>
      <c r="J156" s="13"/>
      <c r="K156" s="14"/>
      <c r="L156" s="12">
        <v>2</v>
      </c>
      <c r="M156" s="13"/>
      <c r="N156" s="14">
        <v>2</v>
      </c>
      <c r="O156" s="12"/>
      <c r="P156" s="13">
        <v>1</v>
      </c>
      <c r="Q156" s="46">
        <v>1</v>
      </c>
      <c r="R156" s="12"/>
      <c r="S156" s="13"/>
      <c r="T156" s="46"/>
      <c r="U156" s="12"/>
      <c r="V156" s="13"/>
      <c r="W156" s="14"/>
      <c r="X156" s="12">
        <v>1</v>
      </c>
      <c r="Y156" s="13">
        <v>3</v>
      </c>
      <c r="Z156" s="14">
        <v>4</v>
      </c>
      <c r="AA156" s="12">
        <f t="shared" ref="AA156:AB171" si="125">SUM(C156,F156,I156,L156,O156,R156,U156,X156)</f>
        <v>37</v>
      </c>
      <c r="AB156" s="13">
        <f t="shared" si="125"/>
        <v>20</v>
      </c>
      <c r="AC156" s="46">
        <f t="shared" ref="AC156:AC171" si="126">SUM(AA156:AB156)</f>
        <v>57</v>
      </c>
    </row>
    <row r="157" spans="1:29" ht="12.6" customHeight="1" x14ac:dyDescent="0.2">
      <c r="A157" s="73" t="s">
        <v>75</v>
      </c>
      <c r="B157" s="74" t="s">
        <v>87</v>
      </c>
      <c r="C157" s="75"/>
      <c r="D157" s="76"/>
      <c r="E157" s="77"/>
      <c r="F157" s="75"/>
      <c r="G157" s="76"/>
      <c r="H157" s="77"/>
      <c r="I157" s="75"/>
      <c r="J157" s="76"/>
      <c r="K157" s="77"/>
      <c r="L157" s="75"/>
      <c r="M157" s="76"/>
      <c r="N157" s="77"/>
      <c r="O157" s="75"/>
      <c r="P157" s="76"/>
      <c r="Q157" s="78"/>
      <c r="R157" s="75"/>
      <c r="S157" s="76"/>
      <c r="T157" s="78"/>
      <c r="U157" s="75"/>
      <c r="V157" s="76"/>
      <c r="W157" s="77"/>
      <c r="X157" s="75"/>
      <c r="Y157" s="76">
        <v>1</v>
      </c>
      <c r="Z157" s="77">
        <v>1</v>
      </c>
      <c r="AA157" s="75">
        <f t="shared" si="125"/>
        <v>0</v>
      </c>
      <c r="AB157" s="76">
        <f t="shared" si="125"/>
        <v>1</v>
      </c>
      <c r="AC157" s="78">
        <f t="shared" si="126"/>
        <v>1</v>
      </c>
    </row>
    <row r="158" spans="1:29" ht="12.6" hidden="1" customHeight="1" x14ac:dyDescent="0.2">
      <c r="A158" s="73" t="s">
        <v>76</v>
      </c>
      <c r="B158" s="74" t="s">
        <v>2</v>
      </c>
      <c r="C158" s="75"/>
      <c r="D158" s="76"/>
      <c r="E158" s="77"/>
      <c r="F158" s="75"/>
      <c r="G158" s="76"/>
      <c r="H158" s="77"/>
      <c r="I158" s="75"/>
      <c r="J158" s="76"/>
      <c r="K158" s="77"/>
      <c r="L158" s="75"/>
      <c r="M158" s="76"/>
      <c r="N158" s="77"/>
      <c r="O158" s="75"/>
      <c r="P158" s="76"/>
      <c r="Q158" s="78"/>
      <c r="R158" s="75"/>
      <c r="S158" s="76"/>
      <c r="T158" s="78"/>
      <c r="U158" s="75"/>
      <c r="V158" s="76"/>
      <c r="W158" s="77"/>
      <c r="X158" s="75"/>
      <c r="Y158" s="76"/>
      <c r="Z158" s="77"/>
      <c r="AA158" s="75">
        <f t="shared" si="125"/>
        <v>0</v>
      </c>
      <c r="AB158" s="76">
        <f t="shared" si="125"/>
        <v>0</v>
      </c>
      <c r="AC158" s="78">
        <f t="shared" si="126"/>
        <v>0</v>
      </c>
    </row>
    <row r="159" spans="1:29" ht="12.6" hidden="1" customHeight="1" x14ac:dyDescent="0.2">
      <c r="A159" s="73" t="s">
        <v>77</v>
      </c>
      <c r="B159" s="74" t="s">
        <v>87</v>
      </c>
      <c r="C159" s="75"/>
      <c r="D159" s="76"/>
      <c r="E159" s="77"/>
      <c r="F159" s="75"/>
      <c r="G159" s="76"/>
      <c r="H159" s="77"/>
      <c r="I159" s="75"/>
      <c r="J159" s="76"/>
      <c r="K159" s="77"/>
      <c r="L159" s="75"/>
      <c r="M159" s="76"/>
      <c r="N159" s="77"/>
      <c r="O159" s="75"/>
      <c r="P159" s="76"/>
      <c r="Q159" s="78"/>
      <c r="R159" s="75"/>
      <c r="S159" s="76"/>
      <c r="T159" s="78"/>
      <c r="U159" s="75"/>
      <c r="V159" s="76"/>
      <c r="W159" s="77"/>
      <c r="X159" s="75"/>
      <c r="Y159" s="76"/>
      <c r="Z159" s="77"/>
      <c r="AA159" s="75">
        <f t="shared" si="125"/>
        <v>0</v>
      </c>
      <c r="AB159" s="76">
        <f t="shared" si="125"/>
        <v>0</v>
      </c>
      <c r="AC159" s="78">
        <f t="shared" si="126"/>
        <v>0</v>
      </c>
    </row>
    <row r="160" spans="1:29" ht="12.6" hidden="1" customHeight="1" x14ac:dyDescent="0.2">
      <c r="A160" s="73" t="s">
        <v>78</v>
      </c>
      <c r="B160" s="74" t="s">
        <v>2</v>
      </c>
      <c r="C160" s="75"/>
      <c r="D160" s="76"/>
      <c r="E160" s="77"/>
      <c r="F160" s="75"/>
      <c r="G160" s="76"/>
      <c r="H160" s="77"/>
      <c r="I160" s="75"/>
      <c r="J160" s="76"/>
      <c r="K160" s="77"/>
      <c r="L160" s="75"/>
      <c r="M160" s="76"/>
      <c r="N160" s="77"/>
      <c r="O160" s="75"/>
      <c r="P160" s="76"/>
      <c r="Q160" s="78"/>
      <c r="R160" s="75"/>
      <c r="S160" s="76"/>
      <c r="T160" s="78"/>
      <c r="U160" s="75"/>
      <c r="V160" s="76"/>
      <c r="W160" s="77"/>
      <c r="X160" s="75"/>
      <c r="Y160" s="76"/>
      <c r="Z160" s="77"/>
      <c r="AA160" s="75">
        <f t="shared" si="125"/>
        <v>0</v>
      </c>
      <c r="AB160" s="76">
        <f t="shared" si="125"/>
        <v>0</v>
      </c>
      <c r="AC160" s="78">
        <f t="shared" si="126"/>
        <v>0</v>
      </c>
    </row>
    <row r="161" spans="1:29" ht="12.6" customHeight="1" x14ac:dyDescent="0.2">
      <c r="A161" s="73" t="s">
        <v>79</v>
      </c>
      <c r="B161" s="74" t="s">
        <v>2</v>
      </c>
      <c r="C161" s="75">
        <v>18</v>
      </c>
      <c r="D161" s="76">
        <v>1</v>
      </c>
      <c r="E161" s="77">
        <v>19</v>
      </c>
      <c r="F161" s="75">
        <v>1</v>
      </c>
      <c r="G161" s="76"/>
      <c r="H161" s="77">
        <v>1</v>
      </c>
      <c r="I161" s="75"/>
      <c r="J161" s="76"/>
      <c r="K161" s="77"/>
      <c r="L161" s="75"/>
      <c r="M161" s="76"/>
      <c r="N161" s="77"/>
      <c r="O161" s="75"/>
      <c r="P161" s="76"/>
      <c r="Q161" s="78"/>
      <c r="R161" s="75"/>
      <c r="S161" s="76"/>
      <c r="T161" s="78"/>
      <c r="U161" s="75"/>
      <c r="V161" s="76"/>
      <c r="W161" s="77"/>
      <c r="X161" s="75">
        <v>2</v>
      </c>
      <c r="Y161" s="76"/>
      <c r="Z161" s="77">
        <v>2</v>
      </c>
      <c r="AA161" s="75">
        <f t="shared" si="125"/>
        <v>21</v>
      </c>
      <c r="AB161" s="76">
        <f t="shared" si="125"/>
        <v>1</v>
      </c>
      <c r="AC161" s="78">
        <f t="shared" si="126"/>
        <v>22</v>
      </c>
    </row>
    <row r="162" spans="1:29" ht="12.6" hidden="1" customHeight="1" x14ac:dyDescent="0.2">
      <c r="A162" s="73" t="s">
        <v>80</v>
      </c>
      <c r="B162" s="74" t="s">
        <v>87</v>
      </c>
      <c r="C162" s="75"/>
      <c r="D162" s="76"/>
      <c r="E162" s="77"/>
      <c r="F162" s="75"/>
      <c r="G162" s="76"/>
      <c r="H162" s="77"/>
      <c r="I162" s="75"/>
      <c r="J162" s="76"/>
      <c r="K162" s="77"/>
      <c r="L162" s="75"/>
      <c r="M162" s="76"/>
      <c r="N162" s="77"/>
      <c r="O162" s="75"/>
      <c r="P162" s="76"/>
      <c r="Q162" s="78"/>
      <c r="R162" s="75"/>
      <c r="S162" s="76"/>
      <c r="T162" s="78"/>
      <c r="U162" s="75"/>
      <c r="V162" s="76"/>
      <c r="W162" s="77"/>
      <c r="X162" s="75"/>
      <c r="Y162" s="76"/>
      <c r="Z162" s="77"/>
      <c r="AA162" s="75">
        <f t="shared" si="125"/>
        <v>0</v>
      </c>
      <c r="AB162" s="76">
        <f t="shared" si="125"/>
        <v>0</v>
      </c>
      <c r="AC162" s="78">
        <f t="shared" si="126"/>
        <v>0</v>
      </c>
    </row>
    <row r="163" spans="1:29" ht="12.6" customHeight="1" x14ac:dyDescent="0.2">
      <c r="A163" s="73" t="s">
        <v>81</v>
      </c>
      <c r="B163" s="74" t="s">
        <v>2</v>
      </c>
      <c r="C163" s="75">
        <v>47</v>
      </c>
      <c r="D163" s="76">
        <v>7</v>
      </c>
      <c r="E163" s="77">
        <v>54</v>
      </c>
      <c r="F163" s="75">
        <v>3</v>
      </c>
      <c r="G163" s="76"/>
      <c r="H163" s="77">
        <v>3</v>
      </c>
      <c r="I163" s="75"/>
      <c r="J163" s="76"/>
      <c r="K163" s="77"/>
      <c r="L163" s="75"/>
      <c r="M163" s="76"/>
      <c r="N163" s="77"/>
      <c r="O163" s="75"/>
      <c r="P163" s="76"/>
      <c r="Q163" s="78"/>
      <c r="R163" s="75">
        <v>1</v>
      </c>
      <c r="S163" s="76"/>
      <c r="T163" s="78">
        <v>1</v>
      </c>
      <c r="U163" s="75"/>
      <c r="V163" s="76"/>
      <c r="W163" s="77"/>
      <c r="X163" s="75">
        <v>7</v>
      </c>
      <c r="Y163" s="76"/>
      <c r="Z163" s="77">
        <v>7</v>
      </c>
      <c r="AA163" s="75">
        <f t="shared" si="125"/>
        <v>58</v>
      </c>
      <c r="AB163" s="76">
        <f t="shared" si="125"/>
        <v>7</v>
      </c>
      <c r="AC163" s="78">
        <f t="shared" si="126"/>
        <v>65</v>
      </c>
    </row>
    <row r="164" spans="1:29" ht="12.6" customHeight="1" x14ac:dyDescent="0.2">
      <c r="A164" s="73" t="s">
        <v>112</v>
      </c>
      <c r="B164" s="74" t="s">
        <v>87</v>
      </c>
      <c r="C164" s="75">
        <v>1</v>
      </c>
      <c r="D164" s="76"/>
      <c r="E164" s="77">
        <v>1</v>
      </c>
      <c r="F164" s="75"/>
      <c r="G164" s="76"/>
      <c r="H164" s="77"/>
      <c r="I164" s="75"/>
      <c r="J164" s="76"/>
      <c r="K164" s="77"/>
      <c r="L164" s="75"/>
      <c r="M164" s="76"/>
      <c r="N164" s="77"/>
      <c r="O164" s="75"/>
      <c r="P164" s="76"/>
      <c r="Q164" s="78"/>
      <c r="R164" s="75"/>
      <c r="S164" s="76"/>
      <c r="T164" s="78"/>
      <c r="U164" s="75">
        <v>1</v>
      </c>
      <c r="V164" s="76"/>
      <c r="W164" s="77">
        <v>1</v>
      </c>
      <c r="X164" s="75"/>
      <c r="Y164" s="76"/>
      <c r="Z164" s="77"/>
      <c r="AA164" s="75">
        <f t="shared" si="125"/>
        <v>2</v>
      </c>
      <c r="AB164" s="76">
        <f t="shared" si="125"/>
        <v>0</v>
      </c>
      <c r="AC164" s="78">
        <f t="shared" si="126"/>
        <v>2</v>
      </c>
    </row>
    <row r="165" spans="1:29" ht="12.6" hidden="1" customHeight="1" x14ac:dyDescent="0.2">
      <c r="A165" s="73" t="s">
        <v>82</v>
      </c>
      <c r="B165" s="74" t="s">
        <v>2</v>
      </c>
      <c r="C165" s="75"/>
      <c r="D165" s="76"/>
      <c r="E165" s="77"/>
      <c r="F165" s="75"/>
      <c r="G165" s="76"/>
      <c r="H165" s="77"/>
      <c r="I165" s="75"/>
      <c r="J165" s="76"/>
      <c r="K165" s="77"/>
      <c r="L165" s="75"/>
      <c r="M165" s="76"/>
      <c r="N165" s="77"/>
      <c r="O165" s="75"/>
      <c r="P165" s="76"/>
      <c r="Q165" s="78"/>
      <c r="R165" s="75"/>
      <c r="S165" s="76"/>
      <c r="T165" s="78"/>
      <c r="U165" s="75"/>
      <c r="V165" s="76"/>
      <c r="W165" s="77"/>
      <c r="X165" s="75"/>
      <c r="Y165" s="76"/>
      <c r="Z165" s="77"/>
      <c r="AA165" s="75">
        <f t="shared" si="125"/>
        <v>0</v>
      </c>
      <c r="AB165" s="76">
        <f t="shared" si="125"/>
        <v>0</v>
      </c>
      <c r="AC165" s="78">
        <f t="shared" si="126"/>
        <v>0</v>
      </c>
    </row>
    <row r="166" spans="1:29" ht="12.6" hidden="1" customHeight="1" x14ac:dyDescent="0.2">
      <c r="A166" s="73" t="s">
        <v>83</v>
      </c>
      <c r="B166" s="74" t="s">
        <v>85</v>
      </c>
      <c r="C166" s="75"/>
      <c r="D166" s="76"/>
      <c r="E166" s="77"/>
      <c r="F166" s="75"/>
      <c r="G166" s="76"/>
      <c r="H166" s="77"/>
      <c r="I166" s="75"/>
      <c r="J166" s="76"/>
      <c r="K166" s="77"/>
      <c r="L166" s="75"/>
      <c r="M166" s="76"/>
      <c r="N166" s="77"/>
      <c r="O166" s="75"/>
      <c r="P166" s="76"/>
      <c r="Q166" s="78"/>
      <c r="R166" s="75"/>
      <c r="S166" s="76"/>
      <c r="T166" s="78"/>
      <c r="U166" s="75"/>
      <c r="V166" s="76"/>
      <c r="W166" s="77"/>
      <c r="X166" s="75"/>
      <c r="Y166" s="76"/>
      <c r="Z166" s="77"/>
      <c r="AA166" s="75">
        <f t="shared" si="125"/>
        <v>0</v>
      </c>
      <c r="AB166" s="76">
        <f t="shared" si="125"/>
        <v>0</v>
      </c>
      <c r="AC166" s="78">
        <f t="shared" si="126"/>
        <v>0</v>
      </c>
    </row>
    <row r="167" spans="1:29" ht="12.6" customHeight="1" x14ac:dyDescent="0.2">
      <c r="A167" s="73" t="s">
        <v>154</v>
      </c>
      <c r="B167" s="74" t="s">
        <v>2</v>
      </c>
      <c r="C167" s="75">
        <v>23</v>
      </c>
      <c r="D167" s="76">
        <v>1</v>
      </c>
      <c r="E167" s="77">
        <v>24</v>
      </c>
      <c r="F167" s="75">
        <v>1</v>
      </c>
      <c r="G167" s="76"/>
      <c r="H167" s="77">
        <v>1</v>
      </c>
      <c r="I167" s="75"/>
      <c r="J167" s="76"/>
      <c r="K167" s="77"/>
      <c r="L167" s="75"/>
      <c r="M167" s="76"/>
      <c r="N167" s="77"/>
      <c r="O167" s="75"/>
      <c r="P167" s="76"/>
      <c r="Q167" s="78"/>
      <c r="R167" s="75"/>
      <c r="S167" s="76"/>
      <c r="T167" s="78"/>
      <c r="U167" s="75">
        <v>1</v>
      </c>
      <c r="V167" s="76"/>
      <c r="W167" s="77">
        <v>1</v>
      </c>
      <c r="X167" s="75">
        <v>2</v>
      </c>
      <c r="Y167" s="76"/>
      <c r="Z167" s="77">
        <v>2</v>
      </c>
      <c r="AA167" s="75">
        <f t="shared" si="125"/>
        <v>27</v>
      </c>
      <c r="AB167" s="76">
        <f t="shared" si="125"/>
        <v>1</v>
      </c>
      <c r="AC167" s="78">
        <f t="shared" si="126"/>
        <v>28</v>
      </c>
    </row>
    <row r="168" spans="1:29" ht="12.6" customHeight="1" x14ac:dyDescent="0.2">
      <c r="A168" s="73" t="s">
        <v>344</v>
      </c>
      <c r="B168" s="74" t="s">
        <v>85</v>
      </c>
      <c r="C168" s="75">
        <v>1</v>
      </c>
      <c r="D168" s="76"/>
      <c r="E168" s="77">
        <v>1</v>
      </c>
      <c r="F168" s="75"/>
      <c r="G168" s="76"/>
      <c r="H168" s="77"/>
      <c r="I168" s="75"/>
      <c r="J168" s="76"/>
      <c r="K168" s="77"/>
      <c r="L168" s="75"/>
      <c r="M168" s="76"/>
      <c r="N168" s="77"/>
      <c r="O168" s="75"/>
      <c r="P168" s="76"/>
      <c r="Q168" s="78"/>
      <c r="R168" s="75"/>
      <c r="S168" s="76"/>
      <c r="T168" s="78"/>
      <c r="U168" s="75"/>
      <c r="V168" s="76"/>
      <c r="W168" s="77"/>
      <c r="X168" s="75"/>
      <c r="Y168" s="76"/>
      <c r="Z168" s="77"/>
      <c r="AA168" s="75">
        <f t="shared" ref="AA168" si="127">SUM(C168,F168,I168,L168,O168,R168,U168,X168)</f>
        <v>1</v>
      </c>
      <c r="AB168" s="76">
        <f t="shared" ref="AB168" si="128">SUM(D168,G168,J168,M168,P168,S168,V168,Y168)</f>
        <v>0</v>
      </c>
      <c r="AC168" s="78">
        <f t="shared" ref="AC168" si="129">SUM(AA168:AB168)</f>
        <v>1</v>
      </c>
    </row>
    <row r="169" spans="1:29" ht="12.6" customHeight="1" x14ac:dyDescent="0.2">
      <c r="A169" s="73" t="s">
        <v>84</v>
      </c>
      <c r="B169" s="74" t="s">
        <v>86</v>
      </c>
      <c r="C169" s="75">
        <v>13</v>
      </c>
      <c r="D169" s="76">
        <v>2</v>
      </c>
      <c r="E169" s="77">
        <v>15</v>
      </c>
      <c r="F169" s="75">
        <v>5</v>
      </c>
      <c r="G169" s="76">
        <v>1</v>
      </c>
      <c r="H169" s="77">
        <v>6</v>
      </c>
      <c r="I169" s="75"/>
      <c r="J169" s="76"/>
      <c r="K169" s="77"/>
      <c r="L169" s="75">
        <v>1</v>
      </c>
      <c r="M169" s="76"/>
      <c r="N169" s="77">
        <v>1</v>
      </c>
      <c r="O169" s="75"/>
      <c r="P169" s="76"/>
      <c r="Q169" s="78"/>
      <c r="R169" s="75"/>
      <c r="S169" s="76"/>
      <c r="T169" s="78"/>
      <c r="U169" s="75">
        <v>1</v>
      </c>
      <c r="V169" s="76"/>
      <c r="W169" s="77">
        <v>1</v>
      </c>
      <c r="X169" s="75">
        <v>2</v>
      </c>
      <c r="Y169" s="76"/>
      <c r="Z169" s="77">
        <v>2</v>
      </c>
      <c r="AA169" s="75">
        <f t="shared" si="125"/>
        <v>22</v>
      </c>
      <c r="AB169" s="76">
        <f t="shared" si="125"/>
        <v>3</v>
      </c>
      <c r="AC169" s="78">
        <f t="shared" si="126"/>
        <v>25</v>
      </c>
    </row>
    <row r="170" spans="1:29" ht="12.6" hidden="1" customHeight="1" x14ac:dyDescent="0.2">
      <c r="A170" s="73" t="s">
        <v>27</v>
      </c>
      <c r="B170" s="74" t="s">
        <v>90</v>
      </c>
      <c r="C170" s="75"/>
      <c r="D170" s="76"/>
      <c r="E170" s="77"/>
      <c r="F170" s="75"/>
      <c r="G170" s="76"/>
      <c r="H170" s="77"/>
      <c r="I170" s="75"/>
      <c r="J170" s="76"/>
      <c r="K170" s="77"/>
      <c r="L170" s="75"/>
      <c r="M170" s="76"/>
      <c r="N170" s="77"/>
      <c r="O170" s="75"/>
      <c r="P170" s="76"/>
      <c r="Q170" s="78"/>
      <c r="R170" s="75"/>
      <c r="S170" s="76"/>
      <c r="T170" s="78"/>
      <c r="U170" s="75"/>
      <c r="V170" s="76"/>
      <c r="W170" s="77"/>
      <c r="X170" s="75"/>
      <c r="Y170" s="76"/>
      <c r="Z170" s="77"/>
      <c r="AA170" s="75">
        <f t="shared" si="125"/>
        <v>0</v>
      </c>
      <c r="AB170" s="76">
        <f t="shared" si="125"/>
        <v>0</v>
      </c>
      <c r="AC170" s="78">
        <f t="shared" si="126"/>
        <v>0</v>
      </c>
    </row>
    <row r="171" spans="1:29" ht="12.6" hidden="1" customHeight="1" x14ac:dyDescent="0.2">
      <c r="A171" s="492" t="s">
        <v>3</v>
      </c>
      <c r="B171" s="3" t="s">
        <v>90</v>
      </c>
      <c r="C171" s="12"/>
      <c r="D171" s="13"/>
      <c r="E171" s="14"/>
      <c r="F171" s="12"/>
      <c r="G171" s="13"/>
      <c r="H171" s="14"/>
      <c r="I171" s="12"/>
      <c r="J171" s="13"/>
      <c r="K171" s="14"/>
      <c r="L171" s="12"/>
      <c r="M171" s="13"/>
      <c r="N171" s="14"/>
      <c r="O171" s="12"/>
      <c r="P171" s="13"/>
      <c r="Q171" s="46"/>
      <c r="R171" s="12"/>
      <c r="S171" s="13"/>
      <c r="T171" s="46"/>
      <c r="U171" s="12"/>
      <c r="V171" s="13"/>
      <c r="W171" s="14"/>
      <c r="X171" s="12"/>
      <c r="Y171" s="13"/>
      <c r="Z171" s="14"/>
      <c r="AA171" s="12">
        <f t="shared" si="125"/>
        <v>0</v>
      </c>
      <c r="AB171" s="13">
        <f t="shared" si="125"/>
        <v>0</v>
      </c>
      <c r="AC171" s="46">
        <f t="shared" si="126"/>
        <v>0</v>
      </c>
    </row>
    <row r="172" spans="1:29" s="10" customFormat="1" ht="12.6" customHeight="1" x14ac:dyDescent="0.25">
      <c r="A172" s="58" t="s">
        <v>113</v>
      </c>
      <c r="B172" s="38"/>
      <c r="C172" s="99">
        <f>SUM(C156:C171)</f>
        <v>136</v>
      </c>
      <c r="D172" s="40">
        <f t="shared" ref="D172:AC172" si="130">SUM(D156:D171)</f>
        <v>27</v>
      </c>
      <c r="E172" s="41">
        <f t="shared" ref="E172" si="131">C172+D172</f>
        <v>163</v>
      </c>
      <c r="F172" s="39">
        <f>SUM(F156:F171)</f>
        <v>11</v>
      </c>
      <c r="G172" s="40">
        <f t="shared" ref="G172" si="132">SUM(G156:G171)</f>
        <v>1</v>
      </c>
      <c r="H172" s="41">
        <f>F172+G172</f>
        <v>12</v>
      </c>
      <c r="I172" s="39">
        <f>SUM(I156:I171)</f>
        <v>0</v>
      </c>
      <c r="J172" s="40">
        <f t="shared" ref="J172" si="133">SUM(J156:J171)</f>
        <v>0</v>
      </c>
      <c r="K172" s="41">
        <f t="shared" ref="K172" si="134">I172+J172</f>
        <v>0</v>
      </c>
      <c r="L172" s="39">
        <f>SUM(L156:L171)</f>
        <v>3</v>
      </c>
      <c r="M172" s="40">
        <f t="shared" ref="M172" si="135">SUM(M156:M171)</f>
        <v>0</v>
      </c>
      <c r="N172" s="41">
        <f t="shared" ref="N172" si="136">L172+M172</f>
        <v>3</v>
      </c>
      <c r="O172" s="39">
        <f>SUM(O156:O171)</f>
        <v>0</v>
      </c>
      <c r="P172" s="40">
        <f t="shared" ref="P172" si="137">SUM(P156:P171)</f>
        <v>1</v>
      </c>
      <c r="Q172" s="59">
        <f t="shared" ref="Q172" si="138">O172+P172</f>
        <v>1</v>
      </c>
      <c r="R172" s="39">
        <f>SUM(R156:R171)</f>
        <v>1</v>
      </c>
      <c r="S172" s="40">
        <f t="shared" ref="S172" si="139">SUM(S156:S171)</f>
        <v>0</v>
      </c>
      <c r="T172" s="59">
        <f t="shared" ref="T172" si="140">R172+S172</f>
        <v>1</v>
      </c>
      <c r="U172" s="39">
        <f>SUM(U156:U171)</f>
        <v>3</v>
      </c>
      <c r="V172" s="40">
        <f t="shared" ref="V172" si="141">SUM(V156:V171)</f>
        <v>0</v>
      </c>
      <c r="W172" s="41">
        <f t="shared" ref="W172" si="142">U172+V172</f>
        <v>3</v>
      </c>
      <c r="X172" s="39">
        <f>SUM(X156:X171)</f>
        <v>14</v>
      </c>
      <c r="Y172" s="40">
        <f t="shared" ref="Y172" si="143">SUM(Y156:Y171)</f>
        <v>4</v>
      </c>
      <c r="Z172" s="41">
        <f t="shared" ref="Z172" si="144">X172+Y172</f>
        <v>18</v>
      </c>
      <c r="AA172" s="99">
        <f>SUM(AA156:AA171)</f>
        <v>168</v>
      </c>
      <c r="AB172" s="40">
        <f t="shared" si="130"/>
        <v>33</v>
      </c>
      <c r="AC172" s="59">
        <f t="shared" si="130"/>
        <v>201</v>
      </c>
    </row>
    <row r="173" spans="1:29" ht="12.6" customHeight="1" x14ac:dyDescent="0.2">
      <c r="A173" s="492" t="s">
        <v>123</v>
      </c>
      <c r="B173" s="3" t="s">
        <v>86</v>
      </c>
      <c r="C173" s="12">
        <v>93</v>
      </c>
      <c r="D173" s="13">
        <v>118</v>
      </c>
      <c r="E173" s="14">
        <v>211</v>
      </c>
      <c r="F173" s="12">
        <v>11</v>
      </c>
      <c r="G173" s="13">
        <v>11</v>
      </c>
      <c r="H173" s="14">
        <v>22</v>
      </c>
      <c r="I173" s="12">
        <v>1</v>
      </c>
      <c r="J173" s="13">
        <v>4</v>
      </c>
      <c r="K173" s="14">
        <v>5</v>
      </c>
      <c r="L173" s="12">
        <v>65</v>
      </c>
      <c r="M173" s="13">
        <v>67</v>
      </c>
      <c r="N173" s="14">
        <v>132</v>
      </c>
      <c r="O173" s="12">
        <v>9</v>
      </c>
      <c r="P173" s="13">
        <v>3</v>
      </c>
      <c r="Q173" s="46">
        <v>12</v>
      </c>
      <c r="R173" s="12"/>
      <c r="S173" s="13">
        <v>1</v>
      </c>
      <c r="T173" s="46">
        <v>1</v>
      </c>
      <c r="U173" s="12">
        <v>6</v>
      </c>
      <c r="V173" s="13">
        <v>15</v>
      </c>
      <c r="W173" s="14">
        <v>21</v>
      </c>
      <c r="X173" s="12">
        <v>22</v>
      </c>
      <c r="Y173" s="13">
        <v>17</v>
      </c>
      <c r="Z173" s="14">
        <v>39</v>
      </c>
      <c r="AA173" s="12">
        <f>SUM(C173,F173,I173,L173,O173,R173,U173,X173)</f>
        <v>207</v>
      </c>
      <c r="AB173" s="13">
        <f>SUM(D173,G173,J173,M173,P173,S173,V173,Y173)</f>
        <v>236</v>
      </c>
      <c r="AC173" s="46">
        <f t="shared" ref="AC173" si="145">SUM(AA173:AB173)</f>
        <v>443</v>
      </c>
    </row>
    <row r="174" spans="1:29" s="10" customFormat="1" ht="12.6" customHeight="1" x14ac:dyDescent="0.25">
      <c r="A174" s="50" t="s">
        <v>122</v>
      </c>
      <c r="B174" s="30"/>
      <c r="C174" s="94">
        <f>C173</f>
        <v>93</v>
      </c>
      <c r="D174" s="32">
        <f t="shared" ref="D174:AC174" si="146">D173</f>
        <v>118</v>
      </c>
      <c r="E174" s="33">
        <f t="shared" si="146"/>
        <v>211</v>
      </c>
      <c r="F174" s="31">
        <f>F173</f>
        <v>11</v>
      </c>
      <c r="G174" s="32">
        <f t="shared" ref="G174:H174" si="147">G173</f>
        <v>11</v>
      </c>
      <c r="H174" s="33">
        <f t="shared" si="147"/>
        <v>22</v>
      </c>
      <c r="I174" s="31">
        <f>I173</f>
        <v>1</v>
      </c>
      <c r="J174" s="32">
        <f t="shared" ref="J174:K174" si="148">J173</f>
        <v>4</v>
      </c>
      <c r="K174" s="33">
        <f t="shared" si="148"/>
        <v>5</v>
      </c>
      <c r="L174" s="31">
        <f>L173</f>
        <v>65</v>
      </c>
      <c r="M174" s="32">
        <f t="shared" ref="M174:N174" si="149">M173</f>
        <v>67</v>
      </c>
      <c r="N174" s="33">
        <f t="shared" si="149"/>
        <v>132</v>
      </c>
      <c r="O174" s="31">
        <f>O173</f>
        <v>9</v>
      </c>
      <c r="P174" s="32">
        <f t="shared" ref="P174:Q174" si="150">P173</f>
        <v>3</v>
      </c>
      <c r="Q174" s="51">
        <f t="shared" si="150"/>
        <v>12</v>
      </c>
      <c r="R174" s="31">
        <f>R173</f>
        <v>0</v>
      </c>
      <c r="S174" s="32">
        <f t="shared" ref="S174:T174" si="151">S173</f>
        <v>1</v>
      </c>
      <c r="T174" s="51">
        <f t="shared" si="151"/>
        <v>1</v>
      </c>
      <c r="U174" s="31">
        <f>U173</f>
        <v>6</v>
      </c>
      <c r="V174" s="32">
        <f t="shared" ref="V174:W174" si="152">V173</f>
        <v>15</v>
      </c>
      <c r="W174" s="33">
        <f t="shared" si="152"/>
        <v>21</v>
      </c>
      <c r="X174" s="31">
        <f>X173</f>
        <v>22</v>
      </c>
      <c r="Y174" s="32">
        <f t="shared" ref="Y174:Z174" si="153">Y173</f>
        <v>17</v>
      </c>
      <c r="Z174" s="33">
        <f t="shared" si="153"/>
        <v>39</v>
      </c>
      <c r="AA174" s="31">
        <f t="shared" si="146"/>
        <v>207</v>
      </c>
      <c r="AB174" s="32">
        <f t="shared" si="146"/>
        <v>236</v>
      </c>
      <c r="AC174" s="51">
        <f t="shared" si="146"/>
        <v>443</v>
      </c>
    </row>
    <row r="175" spans="1:29" s="1" customFormat="1" ht="12.6" customHeight="1" thickBot="1" x14ac:dyDescent="0.25">
      <c r="A175" s="60" t="s">
        <v>121</v>
      </c>
      <c r="B175" s="42"/>
      <c r="C175" s="89">
        <f t="shared" ref="C175:AC175" si="154">C43+C59+C113+C139+C155+C172+C174</f>
        <v>1252</v>
      </c>
      <c r="D175" s="44">
        <f t="shared" si="154"/>
        <v>906</v>
      </c>
      <c r="E175" s="45">
        <f t="shared" si="154"/>
        <v>2158</v>
      </c>
      <c r="F175" s="43">
        <f t="shared" si="154"/>
        <v>174</v>
      </c>
      <c r="G175" s="44">
        <f t="shared" si="154"/>
        <v>65</v>
      </c>
      <c r="H175" s="45">
        <f t="shared" si="154"/>
        <v>239</v>
      </c>
      <c r="I175" s="43">
        <f t="shared" si="154"/>
        <v>12</v>
      </c>
      <c r="J175" s="44">
        <f t="shared" si="154"/>
        <v>10</v>
      </c>
      <c r="K175" s="45">
        <f t="shared" si="154"/>
        <v>22</v>
      </c>
      <c r="L175" s="43">
        <f t="shared" si="154"/>
        <v>120</v>
      </c>
      <c r="M175" s="44">
        <f t="shared" si="154"/>
        <v>140</v>
      </c>
      <c r="N175" s="45">
        <f t="shared" si="154"/>
        <v>260</v>
      </c>
      <c r="O175" s="43">
        <f t="shared" si="154"/>
        <v>43</v>
      </c>
      <c r="P175" s="44">
        <f t="shared" si="154"/>
        <v>25</v>
      </c>
      <c r="Q175" s="61">
        <f t="shared" si="154"/>
        <v>68</v>
      </c>
      <c r="R175" s="43">
        <f t="shared" si="154"/>
        <v>1</v>
      </c>
      <c r="S175" s="44">
        <f t="shared" si="154"/>
        <v>1</v>
      </c>
      <c r="T175" s="61">
        <f t="shared" si="154"/>
        <v>2</v>
      </c>
      <c r="U175" s="43">
        <f t="shared" si="154"/>
        <v>207</v>
      </c>
      <c r="V175" s="44">
        <f t="shared" si="154"/>
        <v>257</v>
      </c>
      <c r="W175" s="45">
        <f t="shared" si="154"/>
        <v>464</v>
      </c>
      <c r="X175" s="43">
        <f t="shared" si="154"/>
        <v>132</v>
      </c>
      <c r="Y175" s="44">
        <f t="shared" si="154"/>
        <v>98</v>
      </c>
      <c r="Z175" s="45">
        <f t="shared" si="154"/>
        <v>230</v>
      </c>
      <c r="AA175" s="89">
        <f t="shared" si="154"/>
        <v>1941</v>
      </c>
      <c r="AB175" s="108">
        <f t="shared" si="154"/>
        <v>1503</v>
      </c>
      <c r="AC175" s="45">
        <f t="shared" si="154"/>
        <v>3444</v>
      </c>
    </row>
  </sheetData>
  <mergeCells count="25">
    <mergeCell ref="A1:AC1"/>
    <mergeCell ref="A2:B3"/>
    <mergeCell ref="C2:E2"/>
    <mergeCell ref="F2:H2"/>
    <mergeCell ref="I2:K2"/>
    <mergeCell ref="L2:N2"/>
    <mergeCell ref="O2:Q2"/>
    <mergeCell ref="R2:T2"/>
    <mergeCell ref="U2:W2"/>
    <mergeCell ref="X2:Z2"/>
    <mergeCell ref="A64:A65"/>
    <mergeCell ref="A67:A69"/>
    <mergeCell ref="A77:A78"/>
    <mergeCell ref="A82:A83"/>
    <mergeCell ref="AA2:AC2"/>
    <mergeCell ref="A23:A24"/>
    <mergeCell ref="A125:A128"/>
    <mergeCell ref="A134:A135"/>
    <mergeCell ref="A141:A142"/>
    <mergeCell ref="A148:A149"/>
    <mergeCell ref="A85:A86"/>
    <mergeCell ref="A89:A90"/>
    <mergeCell ref="A91:A92"/>
    <mergeCell ref="A100:A101"/>
    <mergeCell ref="A119:A121"/>
  </mergeCells>
  <pageMargins left="0.75" right="0.75" top="1" bottom="1" header="0.5" footer="0.5"/>
  <pageSetup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80"/>
  <sheetViews>
    <sheetView zoomScale="110" zoomScaleNormal="110" workbookViewId="0">
      <pane xSplit="2" ySplit="3" topLeftCell="C4" activePane="bottomRight" state="frozen"/>
      <selection activeCell="A192" sqref="A192"/>
      <selection pane="topRight" activeCell="A192" sqref="A192"/>
      <selection pane="bottomLeft" activeCell="A192" sqref="A192"/>
      <selection pane="bottomRight" activeCell="C4" sqref="C4"/>
    </sheetView>
  </sheetViews>
  <sheetFormatPr defaultColWidth="8.85546875" defaultRowHeight="12.75" x14ac:dyDescent="0.2"/>
  <cols>
    <col min="1" max="1" width="37.85546875" style="2" customWidth="1"/>
    <col min="2" max="2" width="6.85546875" style="2" customWidth="1"/>
    <col min="3" max="29" width="5.85546875" style="2" customWidth="1"/>
    <col min="30" max="16384" width="8.85546875" style="2"/>
  </cols>
  <sheetData>
    <row r="1" spans="1:29" ht="16.5" thickBot="1" x14ac:dyDescent="0.3">
      <c r="A1" s="563" t="s">
        <v>148</v>
      </c>
      <c r="B1" s="563"/>
      <c r="C1" s="563"/>
      <c r="D1" s="563"/>
      <c r="E1" s="563"/>
      <c r="F1" s="563"/>
      <c r="G1" s="563"/>
      <c r="H1" s="563"/>
      <c r="I1" s="563"/>
      <c r="J1" s="563"/>
      <c r="K1" s="563"/>
      <c r="L1" s="563"/>
      <c r="M1" s="563"/>
      <c r="N1" s="563"/>
      <c r="O1" s="563"/>
      <c r="P1" s="563"/>
      <c r="Q1" s="563"/>
      <c r="R1" s="563"/>
      <c r="S1" s="563"/>
      <c r="T1" s="563"/>
      <c r="U1" s="563"/>
      <c r="V1" s="563"/>
      <c r="W1" s="563"/>
      <c r="X1" s="563"/>
      <c r="Y1" s="563"/>
      <c r="Z1" s="563"/>
      <c r="AA1" s="563"/>
      <c r="AB1" s="563"/>
      <c r="AC1" s="563"/>
    </row>
    <row r="2" spans="1:29" ht="12" customHeight="1" x14ac:dyDescent="0.2">
      <c r="A2" s="564"/>
      <c r="B2" s="565"/>
      <c r="C2" s="568" t="s">
        <v>114</v>
      </c>
      <c r="D2" s="569"/>
      <c r="E2" s="570"/>
      <c r="F2" s="568" t="s">
        <v>115</v>
      </c>
      <c r="G2" s="569"/>
      <c r="H2" s="570"/>
      <c r="I2" s="568" t="s">
        <v>116</v>
      </c>
      <c r="J2" s="569"/>
      <c r="K2" s="570"/>
      <c r="L2" s="568" t="s">
        <v>117</v>
      </c>
      <c r="M2" s="569"/>
      <c r="N2" s="570"/>
      <c r="O2" s="568" t="s">
        <v>118</v>
      </c>
      <c r="P2" s="569"/>
      <c r="Q2" s="571"/>
      <c r="R2" s="572" t="s">
        <v>124</v>
      </c>
      <c r="S2" s="572"/>
      <c r="T2" s="573"/>
      <c r="U2" s="568" t="s">
        <v>119</v>
      </c>
      <c r="V2" s="569"/>
      <c r="W2" s="570"/>
      <c r="X2" s="568" t="s">
        <v>120</v>
      </c>
      <c r="Y2" s="569"/>
      <c r="Z2" s="570"/>
      <c r="AA2" s="568" t="s">
        <v>0</v>
      </c>
      <c r="AB2" s="569"/>
      <c r="AC2" s="571"/>
    </row>
    <row r="3" spans="1:29" ht="12" customHeight="1" x14ac:dyDescent="0.2">
      <c r="A3" s="566"/>
      <c r="B3" s="567"/>
      <c r="C3" s="62" t="s">
        <v>1</v>
      </c>
      <c r="D3" s="63" t="s">
        <v>2</v>
      </c>
      <c r="E3" s="64" t="s">
        <v>0</v>
      </c>
      <c r="F3" s="62" t="s">
        <v>1</v>
      </c>
      <c r="G3" s="63" t="s">
        <v>2</v>
      </c>
      <c r="H3" s="64" t="s">
        <v>0</v>
      </c>
      <c r="I3" s="62" t="s">
        <v>1</v>
      </c>
      <c r="J3" s="63" t="s">
        <v>2</v>
      </c>
      <c r="K3" s="64" t="s">
        <v>0</v>
      </c>
      <c r="L3" s="62" t="s">
        <v>1</v>
      </c>
      <c r="M3" s="63" t="s">
        <v>2</v>
      </c>
      <c r="N3" s="64" t="s">
        <v>0</v>
      </c>
      <c r="O3" s="62" t="s">
        <v>1</v>
      </c>
      <c r="P3" s="63" t="s">
        <v>2</v>
      </c>
      <c r="Q3" s="65" t="s">
        <v>0</v>
      </c>
      <c r="R3" s="62" t="s">
        <v>1</v>
      </c>
      <c r="S3" s="63" t="s">
        <v>2</v>
      </c>
      <c r="T3" s="65" t="s">
        <v>0</v>
      </c>
      <c r="U3" s="62" t="s">
        <v>1</v>
      </c>
      <c r="V3" s="63" t="s">
        <v>2</v>
      </c>
      <c r="W3" s="64" t="s">
        <v>0</v>
      </c>
      <c r="X3" s="62" t="s">
        <v>1</v>
      </c>
      <c r="Y3" s="63" t="s">
        <v>2</v>
      </c>
      <c r="Z3" s="64" t="s">
        <v>0</v>
      </c>
      <c r="AA3" s="62" t="s">
        <v>1</v>
      </c>
      <c r="AB3" s="63" t="s">
        <v>2</v>
      </c>
      <c r="AC3" s="65" t="s">
        <v>0</v>
      </c>
    </row>
    <row r="4" spans="1:29" ht="12.6" customHeight="1" x14ac:dyDescent="0.2">
      <c r="A4" s="8" t="s">
        <v>4</v>
      </c>
      <c r="B4" s="3" t="s">
        <v>2</v>
      </c>
      <c r="C4" s="12">
        <v>9</v>
      </c>
      <c r="D4" s="13">
        <v>8</v>
      </c>
      <c r="E4" s="14">
        <v>17</v>
      </c>
      <c r="F4" s="12"/>
      <c r="G4" s="13"/>
      <c r="H4" s="14"/>
      <c r="I4" s="12"/>
      <c r="J4" s="13"/>
      <c r="K4" s="14"/>
      <c r="L4" s="12">
        <v>1</v>
      </c>
      <c r="M4" s="13"/>
      <c r="N4" s="14">
        <v>1</v>
      </c>
      <c r="O4" s="12"/>
      <c r="P4" s="13"/>
      <c r="Q4" s="46"/>
      <c r="R4" s="12"/>
      <c r="S4" s="13"/>
      <c r="T4" s="46"/>
      <c r="U4" s="12">
        <v>2</v>
      </c>
      <c r="V4" s="13"/>
      <c r="W4" s="14">
        <v>2</v>
      </c>
      <c r="X4" s="12"/>
      <c r="Y4" s="13"/>
      <c r="Z4" s="14"/>
      <c r="AA4" s="12">
        <f>SUM(C4,F4,I4,L4,O4,R4,U4,X4)</f>
        <v>12</v>
      </c>
      <c r="AB4" s="13">
        <f>SUM(D4,G4,J4,M4,P4,S4,V4,Y4)</f>
        <v>8</v>
      </c>
      <c r="AC4" s="46">
        <f>SUM(AA4:AB4)</f>
        <v>20</v>
      </c>
    </row>
    <row r="5" spans="1:29" ht="12.6" customHeight="1" x14ac:dyDescent="0.2">
      <c r="A5" s="8" t="s">
        <v>5</v>
      </c>
      <c r="B5" s="3" t="s">
        <v>85</v>
      </c>
      <c r="C5" s="12">
        <v>2</v>
      </c>
      <c r="D5" s="13">
        <v>11</v>
      </c>
      <c r="E5" s="14">
        <v>13</v>
      </c>
      <c r="F5" s="12"/>
      <c r="G5" s="13"/>
      <c r="H5" s="14"/>
      <c r="I5" s="12"/>
      <c r="J5" s="13"/>
      <c r="K5" s="14"/>
      <c r="L5" s="12"/>
      <c r="M5" s="13"/>
      <c r="N5" s="14"/>
      <c r="O5" s="12"/>
      <c r="P5" s="13"/>
      <c r="Q5" s="46"/>
      <c r="R5" s="12"/>
      <c r="S5" s="13"/>
      <c r="T5" s="46"/>
      <c r="U5" s="12"/>
      <c r="V5" s="13"/>
      <c r="W5" s="14"/>
      <c r="X5" s="12"/>
      <c r="Y5" s="13"/>
      <c r="Z5" s="14"/>
      <c r="AA5" s="12">
        <f t="shared" ref="AA5:AA6" si="0">SUM(C5,F5,I5,L5,O5,R5,U5,X5)</f>
        <v>2</v>
      </c>
      <c r="AB5" s="13">
        <f t="shared" ref="AB5:AB6" si="1">SUM(D5,G5,J5,M5,P5,S5,V5,Y5)</f>
        <v>11</v>
      </c>
      <c r="AC5" s="46">
        <f t="shared" ref="AC5:AC6" si="2">SUM(AA5:AB5)</f>
        <v>13</v>
      </c>
    </row>
    <row r="6" spans="1:29" ht="12.6" customHeight="1" x14ac:dyDescent="0.2">
      <c r="A6" s="8" t="s">
        <v>6</v>
      </c>
      <c r="B6" s="3" t="s">
        <v>86</v>
      </c>
      <c r="C6" s="12"/>
      <c r="D6" s="13"/>
      <c r="E6" s="14"/>
      <c r="F6" s="12"/>
      <c r="G6" s="13"/>
      <c r="H6" s="14"/>
      <c r="I6" s="12"/>
      <c r="J6" s="13"/>
      <c r="K6" s="14"/>
      <c r="L6" s="12"/>
      <c r="M6" s="13"/>
      <c r="N6" s="14"/>
      <c r="O6" s="12"/>
      <c r="P6" s="13"/>
      <c r="Q6" s="46"/>
      <c r="R6" s="12"/>
      <c r="S6" s="13"/>
      <c r="T6" s="46"/>
      <c r="U6" s="12">
        <v>1</v>
      </c>
      <c r="V6" s="13"/>
      <c r="W6" s="14">
        <v>1</v>
      </c>
      <c r="X6" s="12"/>
      <c r="Y6" s="13"/>
      <c r="Z6" s="14"/>
      <c r="AA6" s="12">
        <f t="shared" si="0"/>
        <v>1</v>
      </c>
      <c r="AB6" s="13">
        <f t="shared" si="1"/>
        <v>0</v>
      </c>
      <c r="AC6" s="46">
        <f t="shared" si="2"/>
        <v>1</v>
      </c>
    </row>
    <row r="7" spans="1:29" ht="12.6" customHeight="1" x14ac:dyDescent="0.2">
      <c r="A7" s="109" t="s">
        <v>145</v>
      </c>
      <c r="B7" s="3" t="s">
        <v>86</v>
      </c>
      <c r="C7" s="12">
        <v>6</v>
      </c>
      <c r="D7" s="87">
        <v>4</v>
      </c>
      <c r="E7" s="112">
        <v>10</v>
      </c>
      <c r="F7" s="12"/>
      <c r="G7" s="13"/>
      <c r="H7" s="14"/>
      <c r="I7" s="12"/>
      <c r="J7" s="13"/>
      <c r="K7" s="14"/>
      <c r="L7" s="12"/>
      <c r="M7" s="13"/>
      <c r="N7" s="14"/>
      <c r="O7" s="12"/>
      <c r="P7" s="13"/>
      <c r="Q7" s="46"/>
      <c r="R7" s="12"/>
      <c r="S7" s="13"/>
      <c r="T7" s="46"/>
      <c r="U7" s="12">
        <v>2</v>
      </c>
      <c r="V7" s="13">
        <v>2</v>
      </c>
      <c r="W7" s="14">
        <v>4</v>
      </c>
      <c r="X7" s="12"/>
      <c r="Y7" s="13"/>
      <c r="Z7" s="14"/>
      <c r="AA7" s="12">
        <f t="shared" ref="AA7" si="3">SUM(C7,F7,I7,L7,O7,R7,U7,X7)</f>
        <v>8</v>
      </c>
      <c r="AB7" s="13">
        <f t="shared" ref="AB7" si="4">SUM(D7,G7,J7,M7,P7,S7,V7,Y7)</f>
        <v>6</v>
      </c>
      <c r="AC7" s="46">
        <f t="shared" ref="AC7" si="5">SUM(AA7:AB7)</f>
        <v>14</v>
      </c>
    </row>
    <row r="8" spans="1:29" s="4" customFormat="1" ht="12.6" customHeight="1" x14ac:dyDescent="0.2">
      <c r="A8" s="66" t="s">
        <v>91</v>
      </c>
      <c r="B8" s="9"/>
      <c r="C8" s="15">
        <f>SUM(C4:C7)</f>
        <v>17</v>
      </c>
      <c r="D8" s="88">
        <f t="shared" ref="D8:Z8" si="6">SUM(D4:D7)</f>
        <v>23</v>
      </c>
      <c r="E8" s="47">
        <f t="shared" si="6"/>
        <v>40</v>
      </c>
      <c r="F8" s="15">
        <f t="shared" si="6"/>
        <v>0</v>
      </c>
      <c r="G8" s="16">
        <f t="shared" si="6"/>
        <v>0</v>
      </c>
      <c r="H8" s="17">
        <f t="shared" si="6"/>
        <v>0</v>
      </c>
      <c r="I8" s="15">
        <f t="shared" si="6"/>
        <v>0</v>
      </c>
      <c r="J8" s="16">
        <f t="shared" si="6"/>
        <v>0</v>
      </c>
      <c r="K8" s="17">
        <f t="shared" si="6"/>
        <v>0</v>
      </c>
      <c r="L8" s="15">
        <f t="shared" si="6"/>
        <v>1</v>
      </c>
      <c r="M8" s="16">
        <f t="shared" si="6"/>
        <v>0</v>
      </c>
      <c r="N8" s="17">
        <f t="shared" si="6"/>
        <v>1</v>
      </c>
      <c r="O8" s="15">
        <f t="shared" si="6"/>
        <v>0</v>
      </c>
      <c r="P8" s="16">
        <f t="shared" si="6"/>
        <v>0</v>
      </c>
      <c r="Q8" s="47">
        <f t="shared" si="6"/>
        <v>0</v>
      </c>
      <c r="R8" s="15">
        <f t="shared" si="6"/>
        <v>0</v>
      </c>
      <c r="S8" s="16">
        <f t="shared" si="6"/>
        <v>0</v>
      </c>
      <c r="T8" s="47">
        <f t="shared" si="6"/>
        <v>0</v>
      </c>
      <c r="U8" s="15">
        <f t="shared" si="6"/>
        <v>5</v>
      </c>
      <c r="V8" s="16">
        <f t="shared" si="6"/>
        <v>2</v>
      </c>
      <c r="W8" s="17">
        <f t="shared" si="6"/>
        <v>7</v>
      </c>
      <c r="X8" s="15">
        <f t="shared" si="6"/>
        <v>0</v>
      </c>
      <c r="Y8" s="16">
        <f t="shared" si="6"/>
        <v>0</v>
      </c>
      <c r="Z8" s="17">
        <f t="shared" si="6"/>
        <v>0</v>
      </c>
      <c r="AA8" s="15">
        <f>SUM(AA4:AA7)</f>
        <v>23</v>
      </c>
      <c r="AB8" s="16">
        <f t="shared" ref="AB8:AC8" si="7">SUM(AB4:AB7)</f>
        <v>25</v>
      </c>
      <c r="AC8" s="47">
        <f t="shared" si="7"/>
        <v>48</v>
      </c>
    </row>
    <row r="9" spans="1:29" ht="12.6" customHeight="1" x14ac:dyDescent="0.2">
      <c r="A9" s="8" t="s">
        <v>7</v>
      </c>
      <c r="B9" s="3" t="s">
        <v>2</v>
      </c>
      <c r="C9" s="12">
        <v>9</v>
      </c>
      <c r="D9" s="13">
        <v>17</v>
      </c>
      <c r="E9" s="14">
        <v>26</v>
      </c>
      <c r="F9" s="12"/>
      <c r="G9" s="13">
        <v>1</v>
      </c>
      <c r="H9" s="14">
        <v>1</v>
      </c>
      <c r="I9" s="12"/>
      <c r="J9" s="13"/>
      <c r="K9" s="14"/>
      <c r="L9" s="12">
        <v>1</v>
      </c>
      <c r="M9" s="13"/>
      <c r="N9" s="14">
        <v>1</v>
      </c>
      <c r="O9" s="12"/>
      <c r="P9" s="13"/>
      <c r="Q9" s="46"/>
      <c r="R9" s="12"/>
      <c r="S9" s="13"/>
      <c r="T9" s="46"/>
      <c r="U9" s="12">
        <v>1</v>
      </c>
      <c r="V9" s="13"/>
      <c r="W9" s="14">
        <v>1</v>
      </c>
      <c r="X9" s="12">
        <v>1</v>
      </c>
      <c r="Y9" s="13">
        <v>3</v>
      </c>
      <c r="Z9" s="14">
        <v>4</v>
      </c>
      <c r="AA9" s="12">
        <f t="shared" ref="AA9:AA10" si="8">SUM(C9,F9,I9,L9,O9,R9,U9,X9)</f>
        <v>12</v>
      </c>
      <c r="AB9" s="13">
        <f t="shared" ref="AB9:AB10" si="9">SUM(D9,G9,J9,M9,P9,S9,V9,Y9)</f>
        <v>21</v>
      </c>
      <c r="AC9" s="46">
        <f t="shared" ref="AC9:AC10" si="10">SUM(AA9:AB9)</f>
        <v>33</v>
      </c>
    </row>
    <row r="10" spans="1:29" ht="12.6" customHeight="1" x14ac:dyDescent="0.2">
      <c r="A10" s="8" t="s">
        <v>8</v>
      </c>
      <c r="B10" s="3" t="s">
        <v>86</v>
      </c>
      <c r="C10" s="12">
        <v>1</v>
      </c>
      <c r="D10" s="13">
        <v>1</v>
      </c>
      <c r="E10" s="14">
        <v>2</v>
      </c>
      <c r="F10" s="12"/>
      <c r="G10" s="13"/>
      <c r="H10" s="14"/>
      <c r="I10" s="12"/>
      <c r="J10" s="13"/>
      <c r="K10" s="14"/>
      <c r="L10" s="12"/>
      <c r="M10" s="13"/>
      <c r="N10" s="14"/>
      <c r="O10" s="12"/>
      <c r="P10" s="13"/>
      <c r="Q10" s="46"/>
      <c r="R10" s="12"/>
      <c r="S10" s="13"/>
      <c r="T10" s="46"/>
      <c r="U10" s="12"/>
      <c r="V10" s="13">
        <v>5</v>
      </c>
      <c r="W10" s="14">
        <v>5</v>
      </c>
      <c r="X10" s="12">
        <v>1</v>
      </c>
      <c r="Y10" s="13"/>
      <c r="Z10" s="14">
        <v>1</v>
      </c>
      <c r="AA10" s="12">
        <f t="shared" si="8"/>
        <v>2</v>
      </c>
      <c r="AB10" s="13">
        <f t="shared" si="9"/>
        <v>6</v>
      </c>
      <c r="AC10" s="46">
        <f t="shared" si="10"/>
        <v>8</v>
      </c>
    </row>
    <row r="11" spans="1:29" s="4" customFormat="1" ht="12.6" customHeight="1" x14ac:dyDescent="0.2">
      <c r="A11" s="66" t="s">
        <v>92</v>
      </c>
      <c r="B11" s="9"/>
      <c r="C11" s="15">
        <f>SUM(C9:C10)</f>
        <v>10</v>
      </c>
      <c r="D11" s="16">
        <f>SUM(D9:D10)</f>
        <v>18</v>
      </c>
      <c r="E11" s="17">
        <f t="shared" ref="E11:E38" si="11">C11+D11</f>
        <v>28</v>
      </c>
      <c r="F11" s="15">
        <f>SUM(F9:F10)</f>
        <v>0</v>
      </c>
      <c r="G11" s="16">
        <f t="shared" ref="G11:H11" si="12">SUM(G9:G10)</f>
        <v>1</v>
      </c>
      <c r="H11" s="17">
        <f t="shared" si="12"/>
        <v>1</v>
      </c>
      <c r="I11" s="15">
        <f>SUM(I9:I10)</f>
        <v>0</v>
      </c>
      <c r="J11" s="16">
        <f t="shared" ref="J11:K11" si="13">SUM(J9:J10)</f>
        <v>0</v>
      </c>
      <c r="K11" s="17">
        <f t="shared" si="13"/>
        <v>0</v>
      </c>
      <c r="L11" s="15">
        <f>SUM(L9:L10)</f>
        <v>1</v>
      </c>
      <c r="M11" s="16">
        <f t="shared" ref="M11:N11" si="14">SUM(M9:M10)</f>
        <v>0</v>
      </c>
      <c r="N11" s="17">
        <f t="shared" si="14"/>
        <v>1</v>
      </c>
      <c r="O11" s="15">
        <f>SUM(O9:O10)</f>
        <v>0</v>
      </c>
      <c r="P11" s="16">
        <f t="shared" ref="P11:Q11" si="15">SUM(P9:P10)</f>
        <v>0</v>
      </c>
      <c r="Q11" s="47">
        <f t="shared" si="15"/>
        <v>0</v>
      </c>
      <c r="R11" s="15">
        <f>SUM(R9:R10)</f>
        <v>0</v>
      </c>
      <c r="S11" s="16">
        <f t="shared" ref="S11:T11" si="16">SUM(S9:S10)</f>
        <v>0</v>
      </c>
      <c r="T11" s="47">
        <f t="shared" si="16"/>
        <v>0</v>
      </c>
      <c r="U11" s="15">
        <f>SUM(U9:U10)</f>
        <v>1</v>
      </c>
      <c r="V11" s="16">
        <f t="shared" ref="V11:W11" si="17">SUM(V9:V10)</f>
        <v>5</v>
      </c>
      <c r="W11" s="17">
        <f t="shared" si="17"/>
        <v>6</v>
      </c>
      <c r="X11" s="15">
        <f>SUM(X9:X10)</f>
        <v>2</v>
      </c>
      <c r="Y11" s="16">
        <f t="shared" ref="Y11:Z11" si="18">SUM(Y9:Y10)</f>
        <v>3</v>
      </c>
      <c r="Z11" s="17">
        <f t="shared" si="18"/>
        <v>5</v>
      </c>
      <c r="AA11" s="15">
        <f>SUM(AA9:AA10)</f>
        <v>14</v>
      </c>
      <c r="AB11" s="16">
        <f>SUM(AB9:AB10)</f>
        <v>27</v>
      </c>
      <c r="AC11" s="47">
        <f t="shared" ref="AC11" si="19">SUM(AC9:AC10)</f>
        <v>41</v>
      </c>
    </row>
    <row r="12" spans="1:29" ht="12.6" customHeight="1" x14ac:dyDescent="0.2">
      <c r="A12" s="8" t="s">
        <v>9</v>
      </c>
      <c r="B12" s="3" t="s">
        <v>2</v>
      </c>
      <c r="C12" s="12">
        <v>6</v>
      </c>
      <c r="D12" s="13">
        <v>2</v>
      </c>
      <c r="E12" s="14">
        <v>8</v>
      </c>
      <c r="F12" s="12">
        <v>1</v>
      </c>
      <c r="G12" s="13"/>
      <c r="H12" s="14">
        <v>1</v>
      </c>
      <c r="I12" s="12"/>
      <c r="J12" s="13">
        <v>1</v>
      </c>
      <c r="K12" s="14">
        <v>1</v>
      </c>
      <c r="L12" s="12"/>
      <c r="M12" s="13"/>
      <c r="N12" s="14"/>
      <c r="O12" s="12"/>
      <c r="P12" s="13"/>
      <c r="Q12" s="46"/>
      <c r="R12" s="12"/>
      <c r="S12" s="13"/>
      <c r="T12" s="46"/>
      <c r="U12" s="12"/>
      <c r="V12" s="13"/>
      <c r="W12" s="14"/>
      <c r="X12" s="12">
        <v>2</v>
      </c>
      <c r="Y12" s="13"/>
      <c r="Z12" s="14">
        <v>2</v>
      </c>
      <c r="AA12" s="12">
        <f t="shared" ref="AA12:AA20" si="20">SUM(C12,F12,I12,L12,O12,R12,U12,X12)</f>
        <v>9</v>
      </c>
      <c r="AB12" s="13">
        <f t="shared" ref="AB12:AB20" si="21">SUM(D12,G12,J12,M12,P12,S12,V12,Y12)</f>
        <v>3</v>
      </c>
      <c r="AC12" s="46">
        <f t="shared" ref="AC12:AC20" si="22">SUM(AA12:AB12)</f>
        <v>12</v>
      </c>
    </row>
    <row r="13" spans="1:29" ht="12.6" customHeight="1" x14ac:dyDescent="0.2">
      <c r="A13" s="73" t="s">
        <v>10</v>
      </c>
      <c r="B13" s="74" t="s">
        <v>2</v>
      </c>
      <c r="C13" s="75">
        <v>9</v>
      </c>
      <c r="D13" s="76">
        <v>5</v>
      </c>
      <c r="E13" s="77">
        <v>14</v>
      </c>
      <c r="F13" s="75"/>
      <c r="G13" s="76"/>
      <c r="H13" s="77"/>
      <c r="I13" s="75"/>
      <c r="J13" s="76"/>
      <c r="K13" s="77"/>
      <c r="L13" s="75"/>
      <c r="M13" s="76"/>
      <c r="N13" s="77"/>
      <c r="O13" s="75"/>
      <c r="P13" s="76"/>
      <c r="Q13" s="78"/>
      <c r="R13" s="75"/>
      <c r="S13" s="76"/>
      <c r="T13" s="78"/>
      <c r="U13" s="75"/>
      <c r="V13" s="76"/>
      <c r="W13" s="77"/>
      <c r="X13" s="75"/>
      <c r="Y13" s="76"/>
      <c r="Z13" s="77"/>
      <c r="AA13" s="75">
        <f t="shared" si="20"/>
        <v>9</v>
      </c>
      <c r="AB13" s="76">
        <f t="shared" si="21"/>
        <v>5</v>
      </c>
      <c r="AC13" s="78">
        <f t="shared" si="22"/>
        <v>14</v>
      </c>
    </row>
    <row r="14" spans="1:29" ht="12.6" customHeight="1" x14ac:dyDescent="0.2">
      <c r="A14" s="73" t="s">
        <v>11</v>
      </c>
      <c r="B14" s="74" t="s">
        <v>2</v>
      </c>
      <c r="C14" s="75">
        <v>5</v>
      </c>
      <c r="D14" s="76">
        <v>2</v>
      </c>
      <c r="E14" s="77">
        <v>7</v>
      </c>
      <c r="F14" s="75"/>
      <c r="G14" s="76"/>
      <c r="H14" s="77"/>
      <c r="I14" s="75"/>
      <c r="J14" s="76"/>
      <c r="K14" s="77"/>
      <c r="L14" s="75"/>
      <c r="M14" s="76"/>
      <c r="N14" s="77"/>
      <c r="O14" s="75"/>
      <c r="P14" s="76"/>
      <c r="Q14" s="78"/>
      <c r="R14" s="75"/>
      <c r="S14" s="76"/>
      <c r="T14" s="78"/>
      <c r="U14" s="75"/>
      <c r="V14" s="76"/>
      <c r="W14" s="77"/>
      <c r="X14" s="75">
        <v>1</v>
      </c>
      <c r="Y14" s="76">
        <v>1</v>
      </c>
      <c r="Z14" s="77">
        <v>2</v>
      </c>
      <c r="AA14" s="75">
        <f t="shared" si="20"/>
        <v>6</v>
      </c>
      <c r="AB14" s="76">
        <f t="shared" si="21"/>
        <v>3</v>
      </c>
      <c r="AC14" s="78">
        <f t="shared" si="22"/>
        <v>9</v>
      </c>
    </row>
    <row r="15" spans="1:29" ht="12.6" customHeight="1" x14ac:dyDescent="0.2">
      <c r="A15" s="73" t="s">
        <v>12</v>
      </c>
      <c r="B15" s="74" t="s">
        <v>2</v>
      </c>
      <c r="C15" s="75">
        <v>7</v>
      </c>
      <c r="D15" s="76">
        <v>4</v>
      </c>
      <c r="E15" s="77">
        <v>11</v>
      </c>
      <c r="F15" s="75">
        <v>2</v>
      </c>
      <c r="G15" s="76"/>
      <c r="H15" s="77">
        <v>2</v>
      </c>
      <c r="I15" s="75"/>
      <c r="J15" s="76"/>
      <c r="K15" s="77"/>
      <c r="L15" s="75"/>
      <c r="M15" s="76"/>
      <c r="N15" s="77"/>
      <c r="O15" s="75"/>
      <c r="P15" s="76"/>
      <c r="Q15" s="78"/>
      <c r="R15" s="75"/>
      <c r="S15" s="76"/>
      <c r="T15" s="78"/>
      <c r="U15" s="75">
        <v>1</v>
      </c>
      <c r="V15" s="76">
        <v>5</v>
      </c>
      <c r="W15" s="77">
        <v>6</v>
      </c>
      <c r="X15" s="75">
        <v>1</v>
      </c>
      <c r="Y15" s="76"/>
      <c r="Z15" s="77">
        <v>1</v>
      </c>
      <c r="AA15" s="75">
        <f t="shared" si="20"/>
        <v>11</v>
      </c>
      <c r="AB15" s="76">
        <f t="shared" si="21"/>
        <v>9</v>
      </c>
      <c r="AC15" s="78">
        <f t="shared" si="22"/>
        <v>20</v>
      </c>
    </row>
    <row r="16" spans="1:29" ht="12.6" customHeight="1" x14ac:dyDescent="0.2">
      <c r="A16" s="73" t="s">
        <v>13</v>
      </c>
      <c r="B16" s="74" t="s">
        <v>160</v>
      </c>
      <c r="C16" s="75">
        <v>10</v>
      </c>
      <c r="D16" s="76">
        <v>0</v>
      </c>
      <c r="E16" s="77">
        <v>10</v>
      </c>
      <c r="F16" s="75">
        <v>1</v>
      </c>
      <c r="G16" s="76">
        <v>0</v>
      </c>
      <c r="H16" s="77">
        <v>1</v>
      </c>
      <c r="I16" s="75">
        <v>0</v>
      </c>
      <c r="J16" s="76">
        <v>0</v>
      </c>
      <c r="K16" s="77">
        <v>0</v>
      </c>
      <c r="L16" s="75">
        <v>0</v>
      </c>
      <c r="M16" s="76">
        <v>0</v>
      </c>
      <c r="N16" s="77">
        <v>0</v>
      </c>
      <c r="O16" s="75">
        <v>0</v>
      </c>
      <c r="P16" s="76">
        <v>0</v>
      </c>
      <c r="Q16" s="78">
        <v>0</v>
      </c>
      <c r="R16" s="75">
        <v>0</v>
      </c>
      <c r="S16" s="76">
        <v>0</v>
      </c>
      <c r="T16" s="78">
        <v>0</v>
      </c>
      <c r="U16" s="75">
        <v>0</v>
      </c>
      <c r="V16" s="76">
        <v>0</v>
      </c>
      <c r="W16" s="77">
        <v>0</v>
      </c>
      <c r="X16" s="75">
        <v>1</v>
      </c>
      <c r="Y16" s="76">
        <v>0</v>
      </c>
      <c r="Z16" s="77">
        <v>1</v>
      </c>
      <c r="AA16" s="75">
        <f t="shared" si="20"/>
        <v>12</v>
      </c>
      <c r="AB16" s="76">
        <f t="shared" si="21"/>
        <v>0</v>
      </c>
      <c r="AC16" s="78">
        <f t="shared" si="22"/>
        <v>12</v>
      </c>
    </row>
    <row r="17" spans="1:29" ht="12.6" customHeight="1" x14ac:dyDescent="0.2">
      <c r="A17" s="8" t="s">
        <v>14</v>
      </c>
      <c r="B17" s="3" t="s">
        <v>2</v>
      </c>
      <c r="C17" s="12">
        <v>3</v>
      </c>
      <c r="D17" s="13">
        <v>5</v>
      </c>
      <c r="E17" s="14">
        <v>8</v>
      </c>
      <c r="F17" s="12"/>
      <c r="G17" s="13"/>
      <c r="H17" s="14"/>
      <c r="I17" s="12"/>
      <c r="J17" s="13"/>
      <c r="K17" s="14"/>
      <c r="L17" s="12"/>
      <c r="M17" s="13"/>
      <c r="N17" s="14"/>
      <c r="O17" s="12"/>
      <c r="P17" s="13"/>
      <c r="Q17" s="46"/>
      <c r="R17" s="12"/>
      <c r="S17" s="13"/>
      <c r="T17" s="46"/>
      <c r="U17" s="12"/>
      <c r="V17" s="13"/>
      <c r="W17" s="14"/>
      <c r="X17" s="12"/>
      <c r="Y17" s="13">
        <v>1</v>
      </c>
      <c r="Z17" s="14">
        <v>1</v>
      </c>
      <c r="AA17" s="12">
        <f t="shared" si="20"/>
        <v>3</v>
      </c>
      <c r="AB17" s="13">
        <f t="shared" si="21"/>
        <v>6</v>
      </c>
      <c r="AC17" s="46">
        <f t="shared" si="22"/>
        <v>9</v>
      </c>
    </row>
    <row r="18" spans="1:29" ht="12.6" customHeight="1" x14ac:dyDescent="0.2">
      <c r="A18" s="8" t="s">
        <v>15</v>
      </c>
      <c r="B18" s="3" t="s">
        <v>2</v>
      </c>
      <c r="C18" s="12">
        <v>5</v>
      </c>
      <c r="D18" s="13">
        <v>5</v>
      </c>
      <c r="E18" s="14">
        <v>10</v>
      </c>
      <c r="F18" s="12"/>
      <c r="G18" s="13"/>
      <c r="H18" s="14"/>
      <c r="I18" s="12"/>
      <c r="J18" s="13"/>
      <c r="K18" s="14"/>
      <c r="L18" s="12">
        <v>1</v>
      </c>
      <c r="M18" s="13">
        <v>1</v>
      </c>
      <c r="N18" s="14">
        <v>2</v>
      </c>
      <c r="O18" s="12"/>
      <c r="P18" s="13"/>
      <c r="Q18" s="46"/>
      <c r="R18" s="12"/>
      <c r="S18" s="13"/>
      <c r="T18" s="46"/>
      <c r="U18" s="12"/>
      <c r="V18" s="13">
        <v>1</v>
      </c>
      <c r="W18" s="14">
        <v>1</v>
      </c>
      <c r="X18" s="12"/>
      <c r="Y18" s="13"/>
      <c r="Z18" s="14"/>
      <c r="AA18" s="12">
        <f t="shared" si="20"/>
        <v>6</v>
      </c>
      <c r="AB18" s="13">
        <f t="shared" si="21"/>
        <v>7</v>
      </c>
      <c r="AC18" s="46">
        <f t="shared" si="22"/>
        <v>13</v>
      </c>
    </row>
    <row r="19" spans="1:29" ht="12.6" customHeight="1" x14ac:dyDescent="0.2">
      <c r="A19" s="8" t="s">
        <v>16</v>
      </c>
      <c r="B19" s="3" t="s">
        <v>2</v>
      </c>
      <c r="C19" s="12">
        <v>2</v>
      </c>
      <c r="D19" s="13"/>
      <c r="E19" s="14">
        <v>2</v>
      </c>
      <c r="F19" s="12"/>
      <c r="G19" s="13"/>
      <c r="H19" s="14"/>
      <c r="I19" s="12"/>
      <c r="J19" s="13"/>
      <c r="K19" s="14"/>
      <c r="L19" s="12"/>
      <c r="M19" s="13"/>
      <c r="N19" s="14"/>
      <c r="O19" s="12"/>
      <c r="P19" s="13"/>
      <c r="Q19" s="46"/>
      <c r="R19" s="12"/>
      <c r="S19" s="13"/>
      <c r="T19" s="46"/>
      <c r="U19" s="12"/>
      <c r="V19" s="13"/>
      <c r="W19" s="14"/>
      <c r="X19" s="12"/>
      <c r="Y19" s="13"/>
      <c r="Z19" s="14"/>
      <c r="AA19" s="12">
        <f t="shared" si="20"/>
        <v>2</v>
      </c>
      <c r="AB19" s="13">
        <f t="shared" si="21"/>
        <v>0</v>
      </c>
      <c r="AC19" s="46">
        <f t="shared" si="22"/>
        <v>2</v>
      </c>
    </row>
    <row r="20" spans="1:29" ht="12.6" customHeight="1" x14ac:dyDescent="0.2">
      <c r="A20" s="8" t="s">
        <v>17</v>
      </c>
      <c r="B20" s="3" t="s">
        <v>86</v>
      </c>
      <c r="C20" s="12">
        <v>5</v>
      </c>
      <c r="D20" s="13">
        <v>6</v>
      </c>
      <c r="E20" s="14">
        <v>11</v>
      </c>
      <c r="F20" s="12"/>
      <c r="G20" s="13"/>
      <c r="H20" s="14"/>
      <c r="I20" s="12"/>
      <c r="J20" s="13"/>
      <c r="K20" s="14"/>
      <c r="L20" s="12">
        <v>1</v>
      </c>
      <c r="M20" s="13">
        <v>1</v>
      </c>
      <c r="N20" s="14">
        <v>2</v>
      </c>
      <c r="O20" s="12"/>
      <c r="P20" s="13">
        <v>1</v>
      </c>
      <c r="Q20" s="46">
        <v>1</v>
      </c>
      <c r="R20" s="12"/>
      <c r="S20" s="13"/>
      <c r="T20" s="46"/>
      <c r="U20" s="12">
        <v>5</v>
      </c>
      <c r="V20" s="13">
        <v>2</v>
      </c>
      <c r="W20" s="14">
        <v>7</v>
      </c>
      <c r="X20" s="12"/>
      <c r="Y20" s="13"/>
      <c r="Z20" s="14"/>
      <c r="AA20" s="12">
        <f t="shared" si="20"/>
        <v>11</v>
      </c>
      <c r="AB20" s="13">
        <f t="shared" si="21"/>
        <v>10</v>
      </c>
      <c r="AC20" s="46">
        <f t="shared" si="22"/>
        <v>21</v>
      </c>
    </row>
    <row r="21" spans="1:29" s="4" customFormat="1" ht="12.6" customHeight="1" x14ac:dyDescent="0.2">
      <c r="A21" s="66" t="s">
        <v>93</v>
      </c>
      <c r="B21" s="9"/>
      <c r="C21" s="15">
        <f>SUM(C17:C20)</f>
        <v>15</v>
      </c>
      <c r="D21" s="16">
        <f>SUM(D17:D20)</f>
        <v>16</v>
      </c>
      <c r="E21" s="16">
        <f t="shared" si="11"/>
        <v>31</v>
      </c>
      <c r="F21" s="15">
        <f t="shared" ref="F21:AC21" si="23">SUM(F17:F20)</f>
        <v>0</v>
      </c>
      <c r="G21" s="16">
        <f t="shared" si="23"/>
        <v>0</v>
      </c>
      <c r="H21" s="17">
        <f t="shared" si="23"/>
        <v>0</v>
      </c>
      <c r="I21" s="15">
        <f t="shared" si="23"/>
        <v>0</v>
      </c>
      <c r="J21" s="16">
        <f t="shared" si="23"/>
        <v>0</v>
      </c>
      <c r="K21" s="17">
        <f t="shared" si="23"/>
        <v>0</v>
      </c>
      <c r="L21" s="15">
        <f t="shared" si="23"/>
        <v>2</v>
      </c>
      <c r="M21" s="16">
        <f t="shared" si="23"/>
        <v>2</v>
      </c>
      <c r="N21" s="17">
        <f t="shared" si="23"/>
        <v>4</v>
      </c>
      <c r="O21" s="15">
        <f t="shared" si="23"/>
        <v>0</v>
      </c>
      <c r="P21" s="16">
        <f t="shared" si="23"/>
        <v>1</v>
      </c>
      <c r="Q21" s="47">
        <f t="shared" si="23"/>
        <v>1</v>
      </c>
      <c r="R21" s="15">
        <f t="shared" si="23"/>
        <v>0</v>
      </c>
      <c r="S21" s="16">
        <f t="shared" si="23"/>
        <v>0</v>
      </c>
      <c r="T21" s="47">
        <f t="shared" si="23"/>
        <v>0</v>
      </c>
      <c r="U21" s="15">
        <f t="shared" si="23"/>
        <v>5</v>
      </c>
      <c r="V21" s="16">
        <f t="shared" si="23"/>
        <v>3</v>
      </c>
      <c r="W21" s="17">
        <f t="shared" si="23"/>
        <v>8</v>
      </c>
      <c r="X21" s="15">
        <f t="shared" si="23"/>
        <v>0</v>
      </c>
      <c r="Y21" s="16">
        <f t="shared" si="23"/>
        <v>1</v>
      </c>
      <c r="Z21" s="17">
        <f t="shared" si="23"/>
        <v>1</v>
      </c>
      <c r="AA21" s="15">
        <f t="shared" si="23"/>
        <v>22</v>
      </c>
      <c r="AB21" s="16">
        <f t="shared" si="23"/>
        <v>23</v>
      </c>
      <c r="AC21" s="47">
        <f t="shared" si="23"/>
        <v>45</v>
      </c>
    </row>
    <row r="22" spans="1:29" s="4" customFormat="1" ht="12.6" customHeight="1" x14ac:dyDescent="0.2">
      <c r="A22" s="100" t="s">
        <v>133</v>
      </c>
      <c r="B22" s="3" t="s">
        <v>90</v>
      </c>
      <c r="C22" s="12"/>
      <c r="D22" s="13">
        <v>1</v>
      </c>
      <c r="E22" s="14">
        <v>1</v>
      </c>
      <c r="F22" s="12"/>
      <c r="G22" s="13"/>
      <c r="H22" s="14"/>
      <c r="I22" s="12"/>
      <c r="J22" s="13"/>
      <c r="K22" s="14"/>
      <c r="L22" s="12"/>
      <c r="M22" s="13"/>
      <c r="N22" s="14"/>
      <c r="O22" s="12"/>
      <c r="P22" s="13"/>
      <c r="Q22" s="46"/>
      <c r="R22" s="12"/>
      <c r="S22" s="13"/>
      <c r="T22" s="46"/>
      <c r="U22" s="12"/>
      <c r="V22" s="13"/>
      <c r="W22" s="14"/>
      <c r="X22" s="12"/>
      <c r="Y22" s="13"/>
      <c r="Z22" s="14"/>
      <c r="AA22" s="12">
        <f t="shared" ref="AA22" si="24">SUM(C22,F22,I22,L22,O22,R22,U22,X22)</f>
        <v>0</v>
      </c>
      <c r="AB22" s="13">
        <f t="shared" ref="AB22" si="25">SUM(D22,G22,J22,M22,P22,S22,V22,Y22)</f>
        <v>1</v>
      </c>
      <c r="AC22" s="46">
        <f t="shared" ref="AC22" si="26">SUM(AA22:AB22)</f>
        <v>1</v>
      </c>
    </row>
    <row r="23" spans="1:29" ht="12.6" customHeight="1" x14ac:dyDescent="0.2">
      <c r="A23" s="562" t="s">
        <v>18</v>
      </c>
      <c r="B23" s="3" t="s">
        <v>86</v>
      </c>
      <c r="C23" s="12"/>
      <c r="D23" s="13">
        <v>3</v>
      </c>
      <c r="E23" s="14">
        <v>3</v>
      </c>
      <c r="F23" s="12"/>
      <c r="G23" s="13"/>
      <c r="H23" s="14"/>
      <c r="I23" s="12"/>
      <c r="J23" s="13"/>
      <c r="K23" s="14"/>
      <c r="L23" s="12">
        <v>2</v>
      </c>
      <c r="M23" s="13"/>
      <c r="N23" s="14">
        <v>2</v>
      </c>
      <c r="O23" s="12">
        <v>1</v>
      </c>
      <c r="P23" s="13"/>
      <c r="Q23" s="46">
        <v>1</v>
      </c>
      <c r="R23" s="12"/>
      <c r="S23" s="13"/>
      <c r="T23" s="46"/>
      <c r="U23" s="12"/>
      <c r="V23" s="13"/>
      <c r="W23" s="14"/>
      <c r="X23" s="12"/>
      <c r="Y23" s="13"/>
      <c r="Z23" s="14"/>
      <c r="AA23" s="12">
        <f t="shared" ref="AA23:AA29" si="27">SUM(C23,F23,I23,L23,O23,R23,U23,X23)</f>
        <v>3</v>
      </c>
      <c r="AB23" s="13">
        <f t="shared" ref="AB23:AB29" si="28">SUM(D23,G23,J23,M23,P23,S23,V23,Y23)</f>
        <v>3</v>
      </c>
      <c r="AC23" s="46">
        <f t="shared" ref="AC23:AC29" si="29">SUM(AA23:AB23)</f>
        <v>6</v>
      </c>
    </row>
    <row r="24" spans="1:29" ht="12.6" customHeight="1" x14ac:dyDescent="0.2">
      <c r="A24" s="574"/>
      <c r="B24" s="3" t="s">
        <v>2</v>
      </c>
      <c r="C24" s="12">
        <v>5</v>
      </c>
      <c r="D24" s="13">
        <v>2</v>
      </c>
      <c r="E24" s="14">
        <v>7</v>
      </c>
      <c r="F24" s="12">
        <v>1</v>
      </c>
      <c r="G24" s="13"/>
      <c r="H24" s="14">
        <v>1</v>
      </c>
      <c r="I24" s="12"/>
      <c r="J24" s="13"/>
      <c r="K24" s="14"/>
      <c r="L24" s="12"/>
      <c r="M24" s="13"/>
      <c r="N24" s="14"/>
      <c r="O24" s="12"/>
      <c r="P24" s="13"/>
      <c r="Q24" s="46"/>
      <c r="R24" s="12"/>
      <c r="S24" s="13"/>
      <c r="T24" s="46"/>
      <c r="U24" s="12"/>
      <c r="V24" s="13"/>
      <c r="W24" s="14"/>
      <c r="X24" s="12"/>
      <c r="Y24" s="13"/>
      <c r="Z24" s="14"/>
      <c r="AA24" s="12">
        <f t="shared" si="27"/>
        <v>6</v>
      </c>
      <c r="AB24" s="13">
        <f t="shared" si="28"/>
        <v>2</v>
      </c>
      <c r="AC24" s="46">
        <f t="shared" si="29"/>
        <v>8</v>
      </c>
    </row>
    <row r="25" spans="1:29" ht="12.6" customHeight="1" x14ac:dyDescent="0.2">
      <c r="A25" s="8" t="s">
        <v>19</v>
      </c>
      <c r="B25" s="3" t="s">
        <v>2</v>
      </c>
      <c r="C25" s="12">
        <v>2</v>
      </c>
      <c r="D25" s="13"/>
      <c r="E25" s="14">
        <v>2</v>
      </c>
      <c r="F25" s="12"/>
      <c r="G25" s="13"/>
      <c r="H25" s="14"/>
      <c r="I25" s="12"/>
      <c r="J25" s="13"/>
      <c r="K25" s="14"/>
      <c r="L25" s="12"/>
      <c r="M25" s="13"/>
      <c r="N25" s="14"/>
      <c r="O25" s="12"/>
      <c r="P25" s="13"/>
      <c r="Q25" s="46"/>
      <c r="R25" s="12"/>
      <c r="S25" s="13"/>
      <c r="T25" s="46"/>
      <c r="U25" s="12"/>
      <c r="V25" s="13"/>
      <c r="W25" s="14"/>
      <c r="X25" s="12"/>
      <c r="Y25" s="13"/>
      <c r="Z25" s="14"/>
      <c r="AA25" s="12">
        <f t="shared" si="27"/>
        <v>2</v>
      </c>
      <c r="AB25" s="13">
        <f t="shared" si="28"/>
        <v>0</v>
      </c>
      <c r="AC25" s="46">
        <f t="shared" si="29"/>
        <v>2</v>
      </c>
    </row>
    <row r="26" spans="1:29" ht="12.6" customHeight="1" x14ac:dyDescent="0.2">
      <c r="A26" s="8" t="s">
        <v>20</v>
      </c>
      <c r="B26" s="3" t="s">
        <v>2</v>
      </c>
      <c r="C26" s="12">
        <v>2</v>
      </c>
      <c r="D26" s="13"/>
      <c r="E26" s="14">
        <v>2</v>
      </c>
      <c r="F26" s="12"/>
      <c r="G26" s="13"/>
      <c r="H26" s="14"/>
      <c r="I26" s="12"/>
      <c r="J26" s="13"/>
      <c r="K26" s="14"/>
      <c r="L26" s="12">
        <v>1</v>
      </c>
      <c r="M26" s="13"/>
      <c r="N26" s="14">
        <v>1</v>
      </c>
      <c r="O26" s="12"/>
      <c r="P26" s="13"/>
      <c r="Q26" s="46"/>
      <c r="R26" s="12"/>
      <c r="S26" s="13"/>
      <c r="T26" s="46"/>
      <c r="U26" s="12"/>
      <c r="V26" s="13">
        <v>1</v>
      </c>
      <c r="W26" s="14">
        <v>1</v>
      </c>
      <c r="X26" s="12"/>
      <c r="Y26" s="13"/>
      <c r="Z26" s="14"/>
      <c r="AA26" s="12">
        <f t="shared" si="27"/>
        <v>3</v>
      </c>
      <c r="AB26" s="13">
        <f t="shared" si="28"/>
        <v>1</v>
      </c>
      <c r="AC26" s="46">
        <f t="shared" si="29"/>
        <v>4</v>
      </c>
    </row>
    <row r="27" spans="1:29" ht="12.6" customHeight="1" x14ac:dyDescent="0.2">
      <c r="A27" s="113" t="s">
        <v>149</v>
      </c>
      <c r="B27" s="3" t="s">
        <v>2</v>
      </c>
      <c r="C27" s="12"/>
      <c r="D27" s="13">
        <v>1</v>
      </c>
      <c r="E27" s="14">
        <v>1</v>
      </c>
      <c r="F27" s="12"/>
      <c r="G27" s="13"/>
      <c r="H27" s="14"/>
      <c r="I27" s="12"/>
      <c r="J27" s="13"/>
      <c r="K27" s="14"/>
      <c r="L27" s="12"/>
      <c r="M27" s="13"/>
      <c r="N27" s="14"/>
      <c r="O27" s="12"/>
      <c r="P27" s="13"/>
      <c r="Q27" s="46"/>
      <c r="R27" s="12"/>
      <c r="S27" s="13"/>
      <c r="T27" s="46"/>
      <c r="U27" s="12"/>
      <c r="V27" s="13"/>
      <c r="W27" s="14"/>
      <c r="X27" s="12"/>
      <c r="Y27" s="13"/>
      <c r="Z27" s="14"/>
      <c r="AA27" s="12">
        <f t="shared" ref="AA27" si="30">SUM(C27,F27,I27,L27,O27,R27,U27,X27)</f>
        <v>0</v>
      </c>
      <c r="AB27" s="13">
        <f t="shared" ref="AB27" si="31">SUM(D27,G27,J27,M27,P27,S27,V27,Y27)</f>
        <v>1</v>
      </c>
      <c r="AC27" s="46">
        <f t="shared" ref="AC27" si="32">SUM(AA27:AB27)</f>
        <v>1</v>
      </c>
    </row>
    <row r="28" spans="1:29" ht="12.6" customHeight="1" x14ac:dyDescent="0.2">
      <c r="A28" s="8" t="s">
        <v>21</v>
      </c>
      <c r="B28" s="3" t="s">
        <v>2</v>
      </c>
      <c r="C28" s="12"/>
      <c r="D28" s="13">
        <v>3</v>
      </c>
      <c r="E28" s="14">
        <v>3</v>
      </c>
      <c r="F28" s="12"/>
      <c r="G28" s="13"/>
      <c r="H28" s="14"/>
      <c r="I28" s="12"/>
      <c r="J28" s="13"/>
      <c r="K28" s="14"/>
      <c r="L28" s="12"/>
      <c r="M28" s="13"/>
      <c r="N28" s="14"/>
      <c r="O28" s="12"/>
      <c r="P28" s="13"/>
      <c r="Q28" s="46"/>
      <c r="R28" s="12"/>
      <c r="S28" s="13"/>
      <c r="T28" s="46"/>
      <c r="U28" s="12"/>
      <c r="V28" s="13"/>
      <c r="W28" s="14"/>
      <c r="X28" s="12"/>
      <c r="Y28" s="13"/>
      <c r="Z28" s="14"/>
      <c r="AA28" s="12">
        <f t="shared" ref="AA28" si="33">SUM(C28,F28,I28,L28,O28,R28,U28,X28)</f>
        <v>0</v>
      </c>
      <c r="AB28" s="13">
        <f t="shared" ref="AB28" si="34">SUM(D28,G28,J28,M28,P28,S28,V28,Y28)</f>
        <v>3</v>
      </c>
      <c r="AC28" s="46">
        <f t="shared" ref="AC28" si="35">SUM(AA28:AB28)</f>
        <v>3</v>
      </c>
    </row>
    <row r="29" spans="1:29" ht="12.6" customHeight="1" x14ac:dyDescent="0.2">
      <c r="A29" s="8" t="s">
        <v>22</v>
      </c>
      <c r="B29" s="3" t="s">
        <v>2</v>
      </c>
      <c r="C29" s="12"/>
      <c r="D29" s="13"/>
      <c r="E29" s="14"/>
      <c r="F29" s="12"/>
      <c r="G29" s="13">
        <v>1</v>
      </c>
      <c r="H29" s="14">
        <v>1</v>
      </c>
      <c r="I29" s="12"/>
      <c r="J29" s="13"/>
      <c r="K29" s="14"/>
      <c r="L29" s="12"/>
      <c r="M29" s="13"/>
      <c r="N29" s="14"/>
      <c r="O29" s="12"/>
      <c r="P29" s="13"/>
      <c r="Q29" s="46"/>
      <c r="R29" s="12"/>
      <c r="S29" s="13"/>
      <c r="T29" s="46"/>
      <c r="U29" s="12"/>
      <c r="V29" s="13"/>
      <c r="W29" s="14"/>
      <c r="X29" s="12"/>
      <c r="Y29" s="13"/>
      <c r="Z29" s="14"/>
      <c r="AA29" s="12">
        <f t="shared" si="27"/>
        <v>0</v>
      </c>
      <c r="AB29" s="13">
        <f t="shared" si="28"/>
        <v>1</v>
      </c>
      <c r="AC29" s="46">
        <f t="shared" si="29"/>
        <v>1</v>
      </c>
    </row>
    <row r="30" spans="1:29" s="4" customFormat="1" ht="12.6" customHeight="1" x14ac:dyDescent="0.2">
      <c r="A30" s="66" t="s">
        <v>94</v>
      </c>
      <c r="B30" s="9"/>
      <c r="C30" s="15">
        <f>SUM(C22:C29)</f>
        <v>9</v>
      </c>
      <c r="D30" s="16">
        <f>SUM(D22:D29)</f>
        <v>10</v>
      </c>
      <c r="E30" s="17">
        <f t="shared" si="11"/>
        <v>19</v>
      </c>
      <c r="F30" s="15">
        <f t="shared" ref="F30:AC30" si="36">SUM(F22:F29)</f>
        <v>1</v>
      </c>
      <c r="G30" s="16">
        <f t="shared" si="36"/>
        <v>1</v>
      </c>
      <c r="H30" s="17">
        <f t="shared" si="36"/>
        <v>2</v>
      </c>
      <c r="I30" s="15">
        <f t="shared" si="36"/>
        <v>0</v>
      </c>
      <c r="J30" s="16">
        <f t="shared" si="36"/>
        <v>0</v>
      </c>
      <c r="K30" s="17">
        <f t="shared" si="36"/>
        <v>0</v>
      </c>
      <c r="L30" s="15">
        <f t="shared" si="36"/>
        <v>3</v>
      </c>
      <c r="M30" s="16">
        <f t="shared" si="36"/>
        <v>0</v>
      </c>
      <c r="N30" s="17">
        <f t="shared" si="36"/>
        <v>3</v>
      </c>
      <c r="O30" s="15">
        <f t="shared" si="36"/>
        <v>1</v>
      </c>
      <c r="P30" s="16">
        <f t="shared" si="36"/>
        <v>0</v>
      </c>
      <c r="Q30" s="47">
        <f t="shared" si="36"/>
        <v>1</v>
      </c>
      <c r="R30" s="15">
        <f t="shared" si="36"/>
        <v>0</v>
      </c>
      <c r="S30" s="16">
        <f t="shared" si="36"/>
        <v>0</v>
      </c>
      <c r="T30" s="47">
        <f t="shared" si="36"/>
        <v>0</v>
      </c>
      <c r="U30" s="15">
        <f t="shared" si="36"/>
        <v>0</v>
      </c>
      <c r="V30" s="16">
        <f t="shared" si="36"/>
        <v>1</v>
      </c>
      <c r="W30" s="17">
        <f t="shared" si="36"/>
        <v>1</v>
      </c>
      <c r="X30" s="15">
        <f t="shared" si="36"/>
        <v>0</v>
      </c>
      <c r="Y30" s="16">
        <f t="shared" si="36"/>
        <v>0</v>
      </c>
      <c r="Z30" s="17">
        <f t="shared" si="36"/>
        <v>0</v>
      </c>
      <c r="AA30" s="15">
        <f t="shared" si="36"/>
        <v>14</v>
      </c>
      <c r="AB30" s="16">
        <f t="shared" si="36"/>
        <v>12</v>
      </c>
      <c r="AC30" s="47">
        <f t="shared" si="36"/>
        <v>26</v>
      </c>
    </row>
    <row r="31" spans="1:29" ht="12.6" customHeight="1" x14ac:dyDescent="0.2">
      <c r="A31" s="8" t="s">
        <v>23</v>
      </c>
      <c r="B31" s="3" t="s">
        <v>2</v>
      </c>
      <c r="C31" s="12">
        <v>1</v>
      </c>
      <c r="D31" s="13">
        <v>1</v>
      </c>
      <c r="E31" s="14">
        <v>2</v>
      </c>
      <c r="F31" s="12"/>
      <c r="G31" s="13"/>
      <c r="H31" s="14"/>
      <c r="I31" s="12"/>
      <c r="J31" s="13"/>
      <c r="K31" s="14"/>
      <c r="L31" s="12"/>
      <c r="M31" s="13"/>
      <c r="N31" s="14"/>
      <c r="O31" s="12"/>
      <c r="P31" s="13"/>
      <c r="Q31" s="46"/>
      <c r="R31" s="12"/>
      <c r="S31" s="13"/>
      <c r="T31" s="46"/>
      <c r="U31" s="12">
        <v>1</v>
      </c>
      <c r="V31" s="13"/>
      <c r="W31" s="14">
        <v>1</v>
      </c>
      <c r="X31" s="12"/>
      <c r="Y31" s="13"/>
      <c r="Z31" s="14"/>
      <c r="AA31" s="12">
        <f t="shared" ref="AA31:AA32" si="37">SUM(C31,F31,I31,L31,O31,R31,U31,X31)</f>
        <v>2</v>
      </c>
      <c r="AB31" s="13">
        <f t="shared" ref="AB31:AB32" si="38">SUM(D31,G31,J31,M31,P31,S31,V31,Y31)</f>
        <v>1</v>
      </c>
      <c r="AC31" s="46">
        <f t="shared" ref="AC31:AC32" si="39">SUM(AA31:AB31)</f>
        <v>3</v>
      </c>
    </row>
    <row r="32" spans="1:29" ht="12.6" customHeight="1" x14ac:dyDescent="0.2">
      <c r="A32" s="8" t="s">
        <v>24</v>
      </c>
      <c r="B32" s="3" t="s">
        <v>86</v>
      </c>
      <c r="C32" s="12"/>
      <c r="D32" s="13">
        <v>3</v>
      </c>
      <c r="E32" s="14">
        <v>3</v>
      </c>
      <c r="F32" s="12"/>
      <c r="G32" s="13">
        <v>1</v>
      </c>
      <c r="H32" s="14">
        <v>1</v>
      </c>
      <c r="I32" s="12"/>
      <c r="J32" s="13"/>
      <c r="K32" s="14"/>
      <c r="L32" s="12"/>
      <c r="M32" s="13">
        <v>2</v>
      </c>
      <c r="N32" s="14">
        <v>2</v>
      </c>
      <c r="O32" s="12"/>
      <c r="P32" s="13"/>
      <c r="Q32" s="46"/>
      <c r="R32" s="12"/>
      <c r="S32" s="13"/>
      <c r="T32" s="46"/>
      <c r="U32" s="12">
        <v>4</v>
      </c>
      <c r="V32" s="13">
        <v>1</v>
      </c>
      <c r="W32" s="14">
        <v>5</v>
      </c>
      <c r="X32" s="12">
        <v>1</v>
      </c>
      <c r="Y32" s="13"/>
      <c r="Z32" s="14">
        <v>1</v>
      </c>
      <c r="AA32" s="12">
        <f t="shared" si="37"/>
        <v>5</v>
      </c>
      <c r="AB32" s="13">
        <f t="shared" si="38"/>
        <v>7</v>
      </c>
      <c r="AC32" s="46">
        <f t="shared" si="39"/>
        <v>12</v>
      </c>
    </row>
    <row r="33" spans="1:32" s="4" customFormat="1" ht="12.6" customHeight="1" x14ac:dyDescent="0.2">
      <c r="A33" s="66" t="s">
        <v>95</v>
      </c>
      <c r="B33" s="9"/>
      <c r="C33" s="15">
        <f>SUM(C31:C32)</f>
        <v>1</v>
      </c>
      <c r="D33" s="16">
        <f t="shared" ref="D33:AC33" si="40">SUM(D31:D32)</f>
        <v>4</v>
      </c>
      <c r="E33" s="17">
        <f t="shared" si="11"/>
        <v>5</v>
      </c>
      <c r="F33" s="15">
        <f>SUM(F31:F32)</f>
        <v>0</v>
      </c>
      <c r="G33" s="16">
        <f t="shared" ref="G33:H33" si="41">SUM(G31:G32)</f>
        <v>1</v>
      </c>
      <c r="H33" s="17">
        <f t="shared" si="41"/>
        <v>1</v>
      </c>
      <c r="I33" s="15">
        <f>SUM(I31:I32)</f>
        <v>0</v>
      </c>
      <c r="J33" s="16">
        <f t="shared" ref="J33:K33" si="42">SUM(J31:J32)</f>
        <v>0</v>
      </c>
      <c r="K33" s="17">
        <f t="shared" si="42"/>
        <v>0</v>
      </c>
      <c r="L33" s="15">
        <f>SUM(L31:L32)</f>
        <v>0</v>
      </c>
      <c r="M33" s="16">
        <f t="shared" ref="M33:N33" si="43">SUM(M31:M32)</f>
        <v>2</v>
      </c>
      <c r="N33" s="17">
        <f t="shared" si="43"/>
        <v>2</v>
      </c>
      <c r="O33" s="15">
        <f>SUM(O31:O32)</f>
        <v>0</v>
      </c>
      <c r="P33" s="16">
        <f t="shared" ref="P33:Q33" si="44">SUM(P31:P32)</f>
        <v>0</v>
      </c>
      <c r="Q33" s="47">
        <f t="shared" si="44"/>
        <v>0</v>
      </c>
      <c r="R33" s="15">
        <f>SUM(R31:R32)</f>
        <v>0</v>
      </c>
      <c r="S33" s="16">
        <f t="shared" ref="S33:T33" si="45">SUM(S31:S32)</f>
        <v>0</v>
      </c>
      <c r="T33" s="47">
        <f t="shared" si="45"/>
        <v>0</v>
      </c>
      <c r="U33" s="15">
        <f>SUM(U31:U32)</f>
        <v>5</v>
      </c>
      <c r="V33" s="16">
        <f t="shared" ref="V33:W33" si="46">SUM(V31:V32)</f>
        <v>1</v>
      </c>
      <c r="W33" s="17">
        <f t="shared" si="46"/>
        <v>6</v>
      </c>
      <c r="X33" s="15">
        <f>SUM(X31:X32)</f>
        <v>1</v>
      </c>
      <c r="Y33" s="16">
        <f t="shared" ref="Y33:Z33" si="47">SUM(Y31:Y32)</f>
        <v>0</v>
      </c>
      <c r="Z33" s="17">
        <f t="shared" si="47"/>
        <v>1</v>
      </c>
      <c r="AA33" s="15">
        <f>SUM(AA31:AA32)</f>
        <v>7</v>
      </c>
      <c r="AB33" s="16">
        <f t="shared" si="40"/>
        <v>8</v>
      </c>
      <c r="AC33" s="47">
        <f t="shared" si="40"/>
        <v>15</v>
      </c>
    </row>
    <row r="34" spans="1:32" ht="12.6" customHeight="1" x14ac:dyDescent="0.2">
      <c r="A34" s="8" t="s">
        <v>25</v>
      </c>
      <c r="B34" s="3" t="s">
        <v>2</v>
      </c>
      <c r="C34" s="12">
        <v>31</v>
      </c>
      <c r="D34" s="13">
        <v>18</v>
      </c>
      <c r="E34" s="14">
        <v>49</v>
      </c>
      <c r="F34" s="12">
        <v>12</v>
      </c>
      <c r="G34" s="13">
        <v>3</v>
      </c>
      <c r="H34" s="14">
        <v>15</v>
      </c>
      <c r="I34" s="12">
        <v>1</v>
      </c>
      <c r="J34" s="13">
        <v>1</v>
      </c>
      <c r="K34" s="14">
        <v>2</v>
      </c>
      <c r="L34" s="12">
        <v>2</v>
      </c>
      <c r="M34" s="13"/>
      <c r="N34" s="14">
        <v>2</v>
      </c>
      <c r="O34" s="12">
        <v>4</v>
      </c>
      <c r="P34" s="13"/>
      <c r="Q34" s="46">
        <v>4</v>
      </c>
      <c r="R34" s="12"/>
      <c r="S34" s="13"/>
      <c r="T34" s="46"/>
      <c r="U34" s="12">
        <v>3</v>
      </c>
      <c r="V34" s="13"/>
      <c r="W34" s="14">
        <v>3</v>
      </c>
      <c r="X34" s="12">
        <v>3</v>
      </c>
      <c r="Y34" s="13">
        <v>2</v>
      </c>
      <c r="Z34" s="14">
        <v>5</v>
      </c>
      <c r="AA34" s="12">
        <f t="shared" ref="AA34:AA41" si="48">SUM(C34,F34,I34,L34,O34,R34,U34,X34)</f>
        <v>56</v>
      </c>
      <c r="AB34" s="13">
        <f t="shared" ref="AB34:AB41" si="49">SUM(D34,G34,J34,M34,P34,S34,V34,Y34)</f>
        <v>24</v>
      </c>
      <c r="AC34" s="46">
        <f t="shared" ref="AC34:AC41" si="50">SUM(AA34:AB34)</f>
        <v>80</v>
      </c>
    </row>
    <row r="35" spans="1:32" ht="12.6" customHeight="1" x14ac:dyDescent="0.2">
      <c r="A35" s="117" t="s">
        <v>159</v>
      </c>
      <c r="B35" s="118" t="s">
        <v>87</v>
      </c>
      <c r="C35" s="119"/>
      <c r="D35" s="120"/>
      <c r="E35" s="121"/>
      <c r="F35" s="119">
        <v>1</v>
      </c>
      <c r="G35" s="120"/>
      <c r="H35" s="121">
        <v>1</v>
      </c>
      <c r="I35" s="119"/>
      <c r="J35" s="120"/>
      <c r="K35" s="121"/>
      <c r="L35" s="119"/>
      <c r="M35" s="120"/>
      <c r="N35" s="121"/>
      <c r="O35" s="119"/>
      <c r="P35" s="120"/>
      <c r="Q35" s="122"/>
      <c r="R35" s="119"/>
      <c r="S35" s="120"/>
      <c r="T35" s="122"/>
      <c r="U35" s="119"/>
      <c r="V35" s="120"/>
      <c r="W35" s="121"/>
      <c r="X35" s="119"/>
      <c r="Y35" s="120"/>
      <c r="Z35" s="121"/>
      <c r="AA35" s="119">
        <f t="shared" ref="AA35" si="51">SUM(C35,F35,I35,L35,O35,R35,U35,X35)</f>
        <v>1</v>
      </c>
      <c r="AB35" s="120">
        <f t="shared" ref="AB35" si="52">SUM(D35,G35,J35,M35,P35,S35,V35,Y35)</f>
        <v>0</v>
      </c>
      <c r="AC35" s="122">
        <f t="shared" ref="AC35" si="53">SUM(AA35:AB35)</f>
        <v>1</v>
      </c>
    </row>
    <row r="36" spans="1:32" ht="12.6" customHeight="1" x14ac:dyDescent="0.2">
      <c r="A36" s="113" t="s">
        <v>125</v>
      </c>
      <c r="B36" s="3" t="s">
        <v>126</v>
      </c>
      <c r="C36" s="12">
        <v>5</v>
      </c>
      <c r="D36" s="13">
        <v>3</v>
      </c>
      <c r="E36" s="14">
        <v>8</v>
      </c>
      <c r="F36" s="12"/>
      <c r="G36" s="13"/>
      <c r="H36" s="14"/>
      <c r="I36" s="12"/>
      <c r="J36" s="13"/>
      <c r="K36" s="14"/>
      <c r="L36" s="12"/>
      <c r="M36" s="13">
        <v>1</v>
      </c>
      <c r="N36" s="14">
        <v>1</v>
      </c>
      <c r="O36" s="12"/>
      <c r="P36" s="13"/>
      <c r="Q36" s="46"/>
      <c r="R36" s="12"/>
      <c r="S36" s="13"/>
      <c r="T36" s="46"/>
      <c r="U36" s="12"/>
      <c r="V36" s="13">
        <v>3</v>
      </c>
      <c r="W36" s="14">
        <v>3</v>
      </c>
      <c r="X36" s="12"/>
      <c r="Y36" s="13">
        <v>1</v>
      </c>
      <c r="Z36" s="14">
        <v>1</v>
      </c>
      <c r="AA36" s="12">
        <f t="shared" si="48"/>
        <v>5</v>
      </c>
      <c r="AB36" s="13">
        <f t="shared" si="49"/>
        <v>8</v>
      </c>
      <c r="AC36" s="46">
        <f t="shared" si="50"/>
        <v>13</v>
      </c>
    </row>
    <row r="37" spans="1:32" ht="12.6" customHeight="1" x14ac:dyDescent="0.2">
      <c r="A37" s="90"/>
      <c r="B37" s="3" t="s">
        <v>2</v>
      </c>
      <c r="C37" s="12">
        <v>10</v>
      </c>
      <c r="D37" s="13">
        <v>7</v>
      </c>
      <c r="E37" s="14">
        <v>17</v>
      </c>
      <c r="F37" s="12"/>
      <c r="G37" s="13"/>
      <c r="H37" s="14"/>
      <c r="I37" s="12"/>
      <c r="J37" s="13"/>
      <c r="K37" s="14"/>
      <c r="L37" s="12"/>
      <c r="M37" s="13"/>
      <c r="N37" s="14"/>
      <c r="O37" s="12">
        <v>1</v>
      </c>
      <c r="P37" s="13"/>
      <c r="Q37" s="46">
        <v>1</v>
      </c>
      <c r="R37" s="12"/>
      <c r="S37" s="13"/>
      <c r="T37" s="46"/>
      <c r="U37" s="12"/>
      <c r="V37" s="13"/>
      <c r="W37" s="14"/>
      <c r="X37" s="12"/>
      <c r="Y37" s="13">
        <v>1</v>
      </c>
      <c r="Z37" s="14">
        <v>1</v>
      </c>
      <c r="AA37" s="12">
        <f t="shared" si="48"/>
        <v>11</v>
      </c>
      <c r="AB37" s="13">
        <f t="shared" si="49"/>
        <v>8</v>
      </c>
      <c r="AC37" s="46">
        <f t="shared" si="50"/>
        <v>19</v>
      </c>
    </row>
    <row r="38" spans="1:32" ht="12.6" customHeight="1" x14ac:dyDescent="0.2">
      <c r="A38" s="66" t="s">
        <v>127</v>
      </c>
      <c r="B38" s="9"/>
      <c r="C38" s="15">
        <f>SUM(C36:C37)</f>
        <v>15</v>
      </c>
      <c r="D38" s="16">
        <f t="shared" ref="D38:AC38" si="54">SUM(D36:D37)</f>
        <v>10</v>
      </c>
      <c r="E38" s="17">
        <f t="shared" si="11"/>
        <v>25</v>
      </c>
      <c r="F38" s="15">
        <f>SUM(F36:F37)</f>
        <v>0</v>
      </c>
      <c r="G38" s="16">
        <f t="shared" ref="G38:H38" si="55">SUM(G36:G37)</f>
        <v>0</v>
      </c>
      <c r="H38" s="17">
        <f t="shared" si="55"/>
        <v>0</v>
      </c>
      <c r="I38" s="15">
        <f>SUM(I36:I37)</f>
        <v>0</v>
      </c>
      <c r="J38" s="16">
        <f t="shared" ref="J38:K38" si="56">SUM(J36:J37)</f>
        <v>0</v>
      </c>
      <c r="K38" s="17">
        <f t="shared" si="56"/>
        <v>0</v>
      </c>
      <c r="L38" s="15">
        <f>SUM(L36:L37)</f>
        <v>0</v>
      </c>
      <c r="M38" s="16">
        <f t="shared" ref="M38:N38" si="57">SUM(M36:M37)</f>
        <v>1</v>
      </c>
      <c r="N38" s="17">
        <f t="shared" si="57"/>
        <v>1</v>
      </c>
      <c r="O38" s="15">
        <f>SUM(O36:O37)</f>
        <v>1</v>
      </c>
      <c r="P38" s="16">
        <f t="shared" ref="P38:Q38" si="58">SUM(P36:P37)</f>
        <v>0</v>
      </c>
      <c r="Q38" s="47">
        <f t="shared" si="58"/>
        <v>1</v>
      </c>
      <c r="R38" s="15">
        <f>SUM(R36:R37)</f>
        <v>0</v>
      </c>
      <c r="S38" s="16">
        <f t="shared" ref="S38:T38" si="59">SUM(S36:S37)</f>
        <v>0</v>
      </c>
      <c r="T38" s="47">
        <f t="shared" si="59"/>
        <v>0</v>
      </c>
      <c r="U38" s="15">
        <f>SUM(U36:U37)</f>
        <v>0</v>
      </c>
      <c r="V38" s="16">
        <f t="shared" ref="V38:W38" si="60">SUM(V36:V37)</f>
        <v>3</v>
      </c>
      <c r="W38" s="17">
        <f t="shared" si="60"/>
        <v>3</v>
      </c>
      <c r="X38" s="15">
        <f>SUM(X36:X37)</f>
        <v>0</v>
      </c>
      <c r="Y38" s="16">
        <f t="shared" ref="Y38:Z38" si="61">SUM(Y36:Y37)</f>
        <v>2</v>
      </c>
      <c r="Z38" s="17">
        <f t="shared" si="61"/>
        <v>2</v>
      </c>
      <c r="AA38" s="15">
        <f>SUM(AA36:AA37)</f>
        <v>16</v>
      </c>
      <c r="AB38" s="16">
        <f t="shared" si="54"/>
        <v>16</v>
      </c>
      <c r="AC38" s="47">
        <f t="shared" si="54"/>
        <v>32</v>
      </c>
    </row>
    <row r="39" spans="1:32" ht="12.6" customHeight="1" x14ac:dyDescent="0.2">
      <c r="A39" s="73" t="s">
        <v>26</v>
      </c>
      <c r="B39" s="74" t="s">
        <v>2</v>
      </c>
      <c r="C39" s="75">
        <v>10</v>
      </c>
      <c r="D39" s="76">
        <v>4</v>
      </c>
      <c r="E39" s="77">
        <v>14</v>
      </c>
      <c r="F39" s="75">
        <v>5</v>
      </c>
      <c r="G39" s="76"/>
      <c r="H39" s="77">
        <v>5</v>
      </c>
      <c r="I39" s="75"/>
      <c r="J39" s="76"/>
      <c r="K39" s="77"/>
      <c r="L39" s="75">
        <v>1</v>
      </c>
      <c r="M39" s="76"/>
      <c r="N39" s="77">
        <v>1</v>
      </c>
      <c r="O39" s="75">
        <v>1</v>
      </c>
      <c r="P39" s="76">
        <v>1</v>
      </c>
      <c r="Q39" s="78">
        <v>2</v>
      </c>
      <c r="R39" s="75"/>
      <c r="S39" s="76"/>
      <c r="T39" s="78"/>
      <c r="U39" s="75">
        <v>1</v>
      </c>
      <c r="V39" s="76"/>
      <c r="W39" s="77">
        <v>1</v>
      </c>
      <c r="X39" s="75"/>
      <c r="Y39" s="76"/>
      <c r="Z39" s="77"/>
      <c r="AA39" s="75">
        <f t="shared" si="48"/>
        <v>18</v>
      </c>
      <c r="AB39" s="76">
        <f t="shared" si="49"/>
        <v>5</v>
      </c>
      <c r="AC39" s="78">
        <f t="shared" si="50"/>
        <v>23</v>
      </c>
    </row>
    <row r="40" spans="1:32" ht="12.6" customHeight="1" x14ac:dyDescent="0.2">
      <c r="A40" s="73" t="s">
        <v>27</v>
      </c>
      <c r="B40" s="74" t="s">
        <v>90</v>
      </c>
      <c r="C40" s="75">
        <v>3</v>
      </c>
      <c r="D40" s="76"/>
      <c r="E40" s="77">
        <v>3</v>
      </c>
      <c r="F40" s="75"/>
      <c r="G40" s="76"/>
      <c r="H40" s="77"/>
      <c r="I40" s="75"/>
      <c r="J40" s="76"/>
      <c r="K40" s="77"/>
      <c r="L40" s="75">
        <v>1</v>
      </c>
      <c r="M40" s="76">
        <v>1</v>
      </c>
      <c r="N40" s="77">
        <v>2</v>
      </c>
      <c r="O40" s="75"/>
      <c r="P40" s="76"/>
      <c r="Q40" s="78"/>
      <c r="R40" s="75"/>
      <c r="S40" s="76"/>
      <c r="T40" s="78"/>
      <c r="U40" s="75"/>
      <c r="V40" s="76"/>
      <c r="W40" s="77"/>
      <c r="X40" s="75"/>
      <c r="Y40" s="76"/>
      <c r="Z40" s="77"/>
      <c r="AA40" s="75">
        <f t="shared" si="48"/>
        <v>4</v>
      </c>
      <c r="AB40" s="76">
        <f t="shared" si="49"/>
        <v>1</v>
      </c>
      <c r="AC40" s="78">
        <f t="shared" si="50"/>
        <v>5</v>
      </c>
    </row>
    <row r="41" spans="1:32" s="5" customFormat="1" ht="12.6" hidden="1" customHeight="1" x14ac:dyDescent="0.2">
      <c r="A41" s="8" t="s">
        <v>3</v>
      </c>
      <c r="B41" s="3" t="s">
        <v>90</v>
      </c>
      <c r="C41" s="12"/>
      <c r="D41" s="13"/>
      <c r="E41" s="14"/>
      <c r="F41" s="12"/>
      <c r="G41" s="13"/>
      <c r="H41" s="14"/>
      <c r="I41" s="12"/>
      <c r="J41" s="13"/>
      <c r="K41" s="14"/>
      <c r="L41" s="12"/>
      <c r="M41" s="13"/>
      <c r="N41" s="14"/>
      <c r="O41" s="12"/>
      <c r="P41" s="13"/>
      <c r="Q41" s="46"/>
      <c r="R41" s="12"/>
      <c r="S41" s="13"/>
      <c r="T41" s="46"/>
      <c r="U41" s="12"/>
      <c r="V41" s="13"/>
      <c r="W41" s="14"/>
      <c r="X41" s="12"/>
      <c r="Y41" s="13"/>
      <c r="Z41" s="14"/>
      <c r="AA41" s="12">
        <f t="shared" si="48"/>
        <v>0</v>
      </c>
      <c r="AB41" s="13">
        <f t="shared" si="49"/>
        <v>0</v>
      </c>
      <c r="AC41" s="46">
        <f t="shared" si="50"/>
        <v>0</v>
      </c>
    </row>
    <row r="42" spans="1:32" s="10" customFormat="1" ht="12.6" customHeight="1" x14ac:dyDescent="0.25">
      <c r="A42" s="48" t="s">
        <v>96</v>
      </c>
      <c r="B42" s="18"/>
      <c r="C42" s="93">
        <f t="shared" ref="C42:AC42" si="62">SUM(C8,C11,C12,C13,C14,C15,C16,C21,C30,C33,C34,C38,C39,C40,C41,C35)</f>
        <v>148</v>
      </c>
      <c r="D42" s="106">
        <f t="shared" si="62"/>
        <v>116</v>
      </c>
      <c r="E42" s="107">
        <f t="shared" si="62"/>
        <v>264</v>
      </c>
      <c r="F42" s="19">
        <f t="shared" si="62"/>
        <v>23</v>
      </c>
      <c r="G42" s="20">
        <f t="shared" si="62"/>
        <v>6</v>
      </c>
      <c r="H42" s="21">
        <f t="shared" si="62"/>
        <v>29</v>
      </c>
      <c r="I42" s="19">
        <f t="shared" si="62"/>
        <v>1</v>
      </c>
      <c r="J42" s="20">
        <f t="shared" si="62"/>
        <v>2</v>
      </c>
      <c r="K42" s="21">
        <f t="shared" si="62"/>
        <v>3</v>
      </c>
      <c r="L42" s="19">
        <f t="shared" si="62"/>
        <v>11</v>
      </c>
      <c r="M42" s="20">
        <f t="shared" si="62"/>
        <v>6</v>
      </c>
      <c r="N42" s="21">
        <f t="shared" si="62"/>
        <v>17</v>
      </c>
      <c r="O42" s="19">
        <f t="shared" si="62"/>
        <v>7</v>
      </c>
      <c r="P42" s="20">
        <f t="shared" si="62"/>
        <v>2</v>
      </c>
      <c r="Q42" s="49">
        <f t="shared" si="62"/>
        <v>9</v>
      </c>
      <c r="R42" s="19">
        <f t="shared" si="62"/>
        <v>0</v>
      </c>
      <c r="S42" s="20">
        <f t="shared" si="62"/>
        <v>0</v>
      </c>
      <c r="T42" s="49">
        <f t="shared" si="62"/>
        <v>0</v>
      </c>
      <c r="U42" s="19">
        <f t="shared" si="62"/>
        <v>21</v>
      </c>
      <c r="V42" s="20">
        <f t="shared" si="62"/>
        <v>20</v>
      </c>
      <c r="W42" s="21">
        <f t="shared" si="62"/>
        <v>41</v>
      </c>
      <c r="X42" s="19">
        <f t="shared" si="62"/>
        <v>11</v>
      </c>
      <c r="Y42" s="20">
        <f t="shared" si="62"/>
        <v>9</v>
      </c>
      <c r="Z42" s="21">
        <f t="shared" si="62"/>
        <v>20</v>
      </c>
      <c r="AA42" s="93">
        <f t="shared" si="62"/>
        <v>222</v>
      </c>
      <c r="AB42" s="106">
        <f t="shared" si="62"/>
        <v>161</v>
      </c>
      <c r="AC42" s="114">
        <f t="shared" si="62"/>
        <v>383</v>
      </c>
      <c r="AD42" s="115"/>
      <c r="AE42" s="115"/>
      <c r="AF42" s="115"/>
    </row>
    <row r="43" spans="1:32" ht="12.6" customHeight="1" x14ac:dyDescent="0.2">
      <c r="A43" s="575" t="s">
        <v>28</v>
      </c>
      <c r="B43" s="3" t="s">
        <v>2</v>
      </c>
      <c r="C43" s="12">
        <v>21</v>
      </c>
      <c r="D43" s="13">
        <v>21</v>
      </c>
      <c r="E43" s="14">
        <v>42</v>
      </c>
      <c r="F43" s="12">
        <v>3</v>
      </c>
      <c r="G43" s="13"/>
      <c r="H43" s="14">
        <v>3</v>
      </c>
      <c r="I43" s="12"/>
      <c r="J43" s="13"/>
      <c r="K43" s="14"/>
      <c r="L43" s="12">
        <v>5</v>
      </c>
      <c r="M43" s="13">
        <v>1</v>
      </c>
      <c r="N43" s="14">
        <v>6</v>
      </c>
      <c r="O43" s="12"/>
      <c r="P43" s="13">
        <v>1</v>
      </c>
      <c r="Q43" s="46">
        <v>1</v>
      </c>
      <c r="R43" s="12"/>
      <c r="S43" s="13"/>
      <c r="T43" s="46"/>
      <c r="U43" s="12">
        <v>7</v>
      </c>
      <c r="V43" s="13">
        <v>2</v>
      </c>
      <c r="W43" s="14">
        <v>9</v>
      </c>
      <c r="X43" s="12">
        <v>2</v>
      </c>
      <c r="Y43" s="13"/>
      <c r="Z43" s="14">
        <v>2</v>
      </c>
      <c r="AA43" s="12">
        <f t="shared" ref="AA43:AA62" si="63">SUM(C43,F43,I43,L43,O43,R43,U43,X43)</f>
        <v>38</v>
      </c>
      <c r="AB43" s="13">
        <f t="shared" ref="AB43:AB64" si="64">SUM(D43,G43,J43,M43,P43,S43,V43,Y43)</f>
        <v>25</v>
      </c>
      <c r="AC43" s="46">
        <f t="shared" ref="AC43:AC64" si="65">SUM(AA43:AB43)</f>
        <v>63</v>
      </c>
    </row>
    <row r="44" spans="1:32" ht="12.6" hidden="1" customHeight="1" x14ac:dyDescent="0.2">
      <c r="A44" s="576"/>
      <c r="B44" s="3" t="s">
        <v>138</v>
      </c>
      <c r="C44" s="12"/>
      <c r="D44" s="13"/>
      <c r="E44" s="14"/>
      <c r="F44" s="12"/>
      <c r="G44" s="13"/>
      <c r="H44" s="14"/>
      <c r="I44" s="12"/>
      <c r="J44" s="13"/>
      <c r="K44" s="14"/>
      <c r="L44" s="12"/>
      <c r="M44" s="13"/>
      <c r="N44" s="14"/>
      <c r="O44" s="12"/>
      <c r="P44" s="13"/>
      <c r="Q44" s="46"/>
      <c r="R44" s="12"/>
      <c r="S44" s="13"/>
      <c r="T44" s="46"/>
      <c r="U44" s="12"/>
      <c r="V44" s="13"/>
      <c r="W44" s="14"/>
      <c r="X44" s="12"/>
      <c r="Y44" s="13"/>
      <c r="Z44" s="14"/>
      <c r="AA44" s="12">
        <f t="shared" si="63"/>
        <v>0</v>
      </c>
      <c r="AB44" s="13">
        <f t="shared" si="64"/>
        <v>0</v>
      </c>
      <c r="AC44" s="46">
        <f t="shared" si="65"/>
        <v>0</v>
      </c>
    </row>
    <row r="45" spans="1:32" ht="12.6" hidden="1" customHeight="1" x14ac:dyDescent="0.2">
      <c r="A45" s="73" t="s">
        <v>29</v>
      </c>
      <c r="B45" s="74" t="s">
        <v>87</v>
      </c>
      <c r="C45" s="75"/>
      <c r="D45" s="76"/>
      <c r="E45" s="77"/>
      <c r="F45" s="75"/>
      <c r="G45" s="76"/>
      <c r="H45" s="77"/>
      <c r="I45" s="75"/>
      <c r="J45" s="76"/>
      <c r="K45" s="77"/>
      <c r="L45" s="75"/>
      <c r="M45" s="76"/>
      <c r="N45" s="77"/>
      <c r="O45" s="75"/>
      <c r="P45" s="76"/>
      <c r="Q45" s="78"/>
      <c r="R45" s="75"/>
      <c r="S45" s="76"/>
      <c r="T45" s="78"/>
      <c r="U45" s="75"/>
      <c r="V45" s="76"/>
      <c r="W45" s="77"/>
      <c r="X45" s="75"/>
      <c r="Y45" s="76"/>
      <c r="Z45" s="77"/>
      <c r="AA45" s="75">
        <f t="shared" si="63"/>
        <v>0</v>
      </c>
      <c r="AB45" s="76">
        <f t="shared" si="64"/>
        <v>0</v>
      </c>
      <c r="AC45" s="78">
        <f t="shared" si="65"/>
        <v>0</v>
      </c>
    </row>
    <row r="46" spans="1:32" ht="12.6" customHeight="1" x14ac:dyDescent="0.2">
      <c r="A46" s="577" t="s">
        <v>30</v>
      </c>
      <c r="B46" s="74" t="s">
        <v>87</v>
      </c>
      <c r="C46" s="75"/>
      <c r="D46" s="76"/>
      <c r="E46" s="77"/>
      <c r="F46" s="75"/>
      <c r="G46" s="76"/>
      <c r="H46" s="77"/>
      <c r="I46" s="75"/>
      <c r="J46" s="76"/>
      <c r="K46" s="77"/>
      <c r="L46" s="75"/>
      <c r="M46" s="76"/>
      <c r="N46" s="77"/>
      <c r="O46" s="75"/>
      <c r="P46" s="76"/>
      <c r="Q46" s="78"/>
      <c r="R46" s="75"/>
      <c r="S46" s="76"/>
      <c r="T46" s="78"/>
      <c r="U46" s="75"/>
      <c r="V46" s="76">
        <v>1</v>
      </c>
      <c r="W46" s="77">
        <v>1</v>
      </c>
      <c r="X46" s="75"/>
      <c r="Y46" s="76"/>
      <c r="Z46" s="77"/>
      <c r="AA46" s="75">
        <f t="shared" si="63"/>
        <v>0</v>
      </c>
      <c r="AB46" s="76">
        <f t="shared" si="64"/>
        <v>1</v>
      </c>
      <c r="AC46" s="78">
        <f t="shared" si="65"/>
        <v>1</v>
      </c>
    </row>
    <row r="47" spans="1:32" ht="12.6" hidden="1" customHeight="1" x14ac:dyDescent="0.2">
      <c r="A47" s="576"/>
      <c r="B47" s="74" t="s">
        <v>138</v>
      </c>
      <c r="C47" s="75"/>
      <c r="D47" s="76"/>
      <c r="E47" s="77"/>
      <c r="F47" s="75"/>
      <c r="G47" s="76"/>
      <c r="H47" s="77"/>
      <c r="I47" s="75"/>
      <c r="J47" s="76"/>
      <c r="K47" s="77"/>
      <c r="L47" s="75"/>
      <c r="M47" s="76"/>
      <c r="N47" s="77"/>
      <c r="O47" s="75"/>
      <c r="P47" s="76"/>
      <c r="Q47" s="78"/>
      <c r="R47" s="75"/>
      <c r="S47" s="76"/>
      <c r="T47" s="78"/>
      <c r="U47" s="75"/>
      <c r="V47" s="76"/>
      <c r="W47" s="77"/>
      <c r="X47" s="75"/>
      <c r="Y47" s="76"/>
      <c r="Z47" s="77"/>
      <c r="AA47" s="75">
        <f t="shared" si="63"/>
        <v>0</v>
      </c>
      <c r="AB47" s="76">
        <f t="shared" si="64"/>
        <v>0</v>
      </c>
      <c r="AC47" s="78">
        <f t="shared" si="65"/>
        <v>0</v>
      </c>
    </row>
    <row r="48" spans="1:32" ht="12.6" customHeight="1" x14ac:dyDescent="0.2">
      <c r="A48" s="111" t="s">
        <v>128</v>
      </c>
      <c r="B48" s="74" t="s">
        <v>87</v>
      </c>
      <c r="C48" s="75">
        <v>1</v>
      </c>
      <c r="D48" s="76"/>
      <c r="E48" s="77">
        <v>1</v>
      </c>
      <c r="F48" s="75"/>
      <c r="G48" s="76"/>
      <c r="H48" s="77"/>
      <c r="I48" s="75"/>
      <c r="J48" s="76"/>
      <c r="K48" s="77"/>
      <c r="L48" s="75"/>
      <c r="M48" s="76">
        <v>1</v>
      </c>
      <c r="N48" s="77">
        <v>1</v>
      </c>
      <c r="O48" s="75"/>
      <c r="P48" s="76"/>
      <c r="Q48" s="78"/>
      <c r="R48" s="75"/>
      <c r="S48" s="76"/>
      <c r="T48" s="78"/>
      <c r="U48" s="75"/>
      <c r="V48" s="76"/>
      <c r="W48" s="77"/>
      <c r="X48" s="75"/>
      <c r="Y48" s="76"/>
      <c r="Z48" s="77"/>
      <c r="AA48" s="75">
        <f t="shared" si="63"/>
        <v>1</v>
      </c>
      <c r="AB48" s="76">
        <f t="shared" si="64"/>
        <v>1</v>
      </c>
      <c r="AC48" s="78">
        <f t="shared" si="65"/>
        <v>2</v>
      </c>
    </row>
    <row r="49" spans="1:29" ht="12.6" hidden="1" customHeight="1" x14ac:dyDescent="0.2">
      <c r="A49" s="110"/>
      <c r="B49" s="74" t="s">
        <v>2</v>
      </c>
      <c r="C49" s="75"/>
      <c r="D49" s="76"/>
      <c r="E49" s="77"/>
      <c r="F49" s="75"/>
      <c r="G49" s="76"/>
      <c r="H49" s="77"/>
      <c r="I49" s="75"/>
      <c r="J49" s="76"/>
      <c r="K49" s="77"/>
      <c r="L49" s="75"/>
      <c r="M49" s="76"/>
      <c r="N49" s="77"/>
      <c r="O49" s="75"/>
      <c r="P49" s="76"/>
      <c r="Q49" s="78"/>
      <c r="R49" s="75"/>
      <c r="S49" s="76"/>
      <c r="T49" s="78"/>
      <c r="U49" s="75"/>
      <c r="V49" s="76"/>
      <c r="W49" s="77"/>
      <c r="X49" s="75"/>
      <c r="Y49" s="76"/>
      <c r="Z49" s="77"/>
      <c r="AA49" s="75">
        <f t="shared" ref="AA49" si="66">SUM(C49,F49,I49,L49,O49,R49,U49,X49)</f>
        <v>0</v>
      </c>
      <c r="AB49" s="76">
        <f t="shared" ref="AB49" si="67">SUM(D49,G49,J49,M49,P49,S49,V49,Y49)</f>
        <v>0</v>
      </c>
      <c r="AC49" s="78">
        <f t="shared" ref="AC49" si="68">SUM(AA49:AB49)</f>
        <v>0</v>
      </c>
    </row>
    <row r="50" spans="1:29" ht="12.6" hidden="1" customHeight="1" x14ac:dyDescent="0.2">
      <c r="A50" s="73" t="s">
        <v>129</v>
      </c>
      <c r="B50" s="74" t="s">
        <v>87</v>
      </c>
      <c r="C50" s="75"/>
      <c r="D50" s="76"/>
      <c r="E50" s="77"/>
      <c r="F50" s="75"/>
      <c r="G50" s="76"/>
      <c r="H50" s="77"/>
      <c r="I50" s="75"/>
      <c r="J50" s="76"/>
      <c r="K50" s="77"/>
      <c r="L50" s="75"/>
      <c r="M50" s="76"/>
      <c r="N50" s="77"/>
      <c r="O50" s="75"/>
      <c r="P50" s="76"/>
      <c r="Q50" s="78"/>
      <c r="R50" s="75"/>
      <c r="S50" s="76"/>
      <c r="T50" s="78"/>
      <c r="U50" s="75"/>
      <c r="V50" s="76"/>
      <c r="W50" s="77"/>
      <c r="X50" s="75"/>
      <c r="Y50" s="76"/>
      <c r="Z50" s="77"/>
      <c r="AA50" s="75">
        <f t="shared" si="63"/>
        <v>0</v>
      </c>
      <c r="AB50" s="76">
        <f t="shared" si="64"/>
        <v>0</v>
      </c>
      <c r="AC50" s="78">
        <f t="shared" si="65"/>
        <v>0</v>
      </c>
    </row>
    <row r="51" spans="1:29" ht="12.6" customHeight="1" x14ac:dyDescent="0.2">
      <c r="A51" s="73" t="s">
        <v>31</v>
      </c>
      <c r="B51" s="79" t="s">
        <v>87</v>
      </c>
      <c r="C51" s="75">
        <v>1</v>
      </c>
      <c r="D51" s="76"/>
      <c r="E51" s="77">
        <v>1</v>
      </c>
      <c r="F51" s="75"/>
      <c r="G51" s="76"/>
      <c r="H51" s="77"/>
      <c r="I51" s="75"/>
      <c r="J51" s="76"/>
      <c r="K51" s="77"/>
      <c r="L51" s="75"/>
      <c r="M51" s="76"/>
      <c r="N51" s="77"/>
      <c r="O51" s="75"/>
      <c r="P51" s="76"/>
      <c r="Q51" s="78"/>
      <c r="R51" s="75"/>
      <c r="S51" s="76"/>
      <c r="T51" s="78"/>
      <c r="U51" s="75"/>
      <c r="V51" s="76"/>
      <c r="W51" s="77"/>
      <c r="X51" s="75"/>
      <c r="Y51" s="76"/>
      <c r="Z51" s="77"/>
      <c r="AA51" s="75">
        <f t="shared" si="63"/>
        <v>1</v>
      </c>
      <c r="AB51" s="76">
        <f t="shared" si="64"/>
        <v>0</v>
      </c>
      <c r="AC51" s="78">
        <f t="shared" si="65"/>
        <v>1</v>
      </c>
    </row>
    <row r="52" spans="1:29" ht="12.6" customHeight="1" x14ac:dyDescent="0.2">
      <c r="A52" s="577" t="s">
        <v>32</v>
      </c>
      <c r="B52" s="74" t="s">
        <v>87</v>
      </c>
      <c r="C52" s="75"/>
      <c r="D52" s="76">
        <v>1</v>
      </c>
      <c r="E52" s="77">
        <v>1</v>
      </c>
      <c r="F52" s="75"/>
      <c r="G52" s="76">
        <v>1</v>
      </c>
      <c r="H52" s="77">
        <v>1</v>
      </c>
      <c r="I52" s="75"/>
      <c r="J52" s="76"/>
      <c r="K52" s="77"/>
      <c r="L52" s="75"/>
      <c r="M52" s="76"/>
      <c r="N52" s="77"/>
      <c r="O52" s="75"/>
      <c r="P52" s="76"/>
      <c r="Q52" s="78"/>
      <c r="R52" s="75"/>
      <c r="S52" s="76"/>
      <c r="T52" s="78"/>
      <c r="U52" s="75"/>
      <c r="V52" s="76"/>
      <c r="W52" s="77"/>
      <c r="X52" s="75"/>
      <c r="Y52" s="76"/>
      <c r="Z52" s="77"/>
      <c r="AA52" s="75">
        <f t="shared" si="63"/>
        <v>0</v>
      </c>
      <c r="AB52" s="76">
        <f t="shared" si="64"/>
        <v>2</v>
      </c>
      <c r="AC52" s="78">
        <f t="shared" si="65"/>
        <v>2</v>
      </c>
    </row>
    <row r="53" spans="1:29" ht="12.6" hidden="1" customHeight="1" x14ac:dyDescent="0.2">
      <c r="A53" s="576"/>
      <c r="B53" s="74" t="s">
        <v>85</v>
      </c>
      <c r="C53" s="75"/>
      <c r="D53" s="76"/>
      <c r="E53" s="77"/>
      <c r="F53" s="75"/>
      <c r="G53" s="76"/>
      <c r="H53" s="77"/>
      <c r="I53" s="75"/>
      <c r="J53" s="76"/>
      <c r="K53" s="77"/>
      <c r="L53" s="75"/>
      <c r="M53" s="76"/>
      <c r="N53" s="77"/>
      <c r="O53" s="75"/>
      <c r="P53" s="76"/>
      <c r="Q53" s="78"/>
      <c r="R53" s="75"/>
      <c r="S53" s="76"/>
      <c r="T53" s="78"/>
      <c r="U53" s="75"/>
      <c r="V53" s="76"/>
      <c r="W53" s="77"/>
      <c r="X53" s="75"/>
      <c r="Y53" s="76"/>
      <c r="Z53" s="77"/>
      <c r="AA53" s="75">
        <f t="shared" si="63"/>
        <v>0</v>
      </c>
      <c r="AB53" s="76">
        <f t="shared" si="64"/>
        <v>0</v>
      </c>
      <c r="AC53" s="78">
        <f t="shared" si="65"/>
        <v>0</v>
      </c>
    </row>
    <row r="54" spans="1:29" ht="12.6" customHeight="1" x14ac:dyDescent="0.2">
      <c r="A54" s="577" t="s">
        <v>33</v>
      </c>
      <c r="B54" s="74" t="s">
        <v>2</v>
      </c>
      <c r="C54" s="75">
        <v>4</v>
      </c>
      <c r="D54" s="76">
        <v>24</v>
      </c>
      <c r="E54" s="77">
        <v>28</v>
      </c>
      <c r="F54" s="75"/>
      <c r="G54" s="76"/>
      <c r="H54" s="77"/>
      <c r="I54" s="75"/>
      <c r="J54" s="76">
        <v>1</v>
      </c>
      <c r="K54" s="77">
        <v>1</v>
      </c>
      <c r="L54" s="75">
        <v>2</v>
      </c>
      <c r="M54" s="76">
        <v>9</v>
      </c>
      <c r="N54" s="77">
        <v>11</v>
      </c>
      <c r="O54" s="75"/>
      <c r="P54" s="76"/>
      <c r="Q54" s="78"/>
      <c r="R54" s="75"/>
      <c r="S54" s="76"/>
      <c r="T54" s="78"/>
      <c r="U54" s="75">
        <v>13</v>
      </c>
      <c r="V54" s="76">
        <v>2</v>
      </c>
      <c r="W54" s="77">
        <v>15</v>
      </c>
      <c r="X54" s="75">
        <v>1</v>
      </c>
      <c r="Y54" s="76">
        <v>1</v>
      </c>
      <c r="Z54" s="77">
        <v>2</v>
      </c>
      <c r="AA54" s="75">
        <f t="shared" si="63"/>
        <v>20</v>
      </c>
      <c r="AB54" s="76">
        <f t="shared" si="64"/>
        <v>37</v>
      </c>
      <c r="AC54" s="78">
        <f t="shared" si="65"/>
        <v>57</v>
      </c>
    </row>
    <row r="55" spans="1:29" ht="12.6" hidden="1" customHeight="1" x14ac:dyDescent="0.2">
      <c r="A55" s="576"/>
      <c r="B55" s="74" t="s">
        <v>138</v>
      </c>
      <c r="C55" s="75"/>
      <c r="D55" s="76"/>
      <c r="E55" s="77"/>
      <c r="F55" s="75"/>
      <c r="G55" s="76"/>
      <c r="H55" s="77"/>
      <c r="I55" s="75"/>
      <c r="J55" s="76"/>
      <c r="K55" s="77"/>
      <c r="L55" s="75"/>
      <c r="M55" s="76"/>
      <c r="N55" s="77"/>
      <c r="O55" s="75"/>
      <c r="P55" s="76"/>
      <c r="Q55" s="78"/>
      <c r="R55" s="75"/>
      <c r="S55" s="76"/>
      <c r="T55" s="78"/>
      <c r="U55" s="75"/>
      <c r="V55" s="76"/>
      <c r="W55" s="77"/>
      <c r="X55" s="75"/>
      <c r="Y55" s="76"/>
      <c r="Z55" s="77"/>
      <c r="AA55" s="75">
        <f t="shared" si="63"/>
        <v>0</v>
      </c>
      <c r="AB55" s="76">
        <f t="shared" si="64"/>
        <v>0</v>
      </c>
      <c r="AC55" s="78">
        <f t="shared" si="65"/>
        <v>0</v>
      </c>
    </row>
    <row r="56" spans="1:29" ht="12.6" hidden="1" customHeight="1" x14ac:dyDescent="0.2">
      <c r="A56" s="73" t="s">
        <v>34</v>
      </c>
      <c r="B56" s="74" t="s">
        <v>87</v>
      </c>
      <c r="C56" s="75"/>
      <c r="D56" s="76"/>
      <c r="E56" s="77"/>
      <c r="F56" s="75"/>
      <c r="G56" s="76"/>
      <c r="H56" s="77"/>
      <c r="I56" s="75"/>
      <c r="J56" s="76"/>
      <c r="K56" s="77"/>
      <c r="L56" s="75"/>
      <c r="M56" s="76"/>
      <c r="N56" s="77"/>
      <c r="O56" s="75"/>
      <c r="P56" s="76"/>
      <c r="Q56" s="78"/>
      <c r="R56" s="75"/>
      <c r="S56" s="76"/>
      <c r="T56" s="78"/>
      <c r="U56" s="75"/>
      <c r="V56" s="76"/>
      <c r="W56" s="77"/>
      <c r="X56" s="75"/>
      <c r="Y56" s="76"/>
      <c r="Z56" s="77"/>
      <c r="AA56" s="75">
        <f t="shared" si="63"/>
        <v>0</v>
      </c>
      <c r="AB56" s="76">
        <f t="shared" si="64"/>
        <v>0</v>
      </c>
      <c r="AC56" s="78">
        <f t="shared" si="65"/>
        <v>0</v>
      </c>
    </row>
    <row r="57" spans="1:29" ht="12.6" hidden="1" customHeight="1" x14ac:dyDescent="0.2">
      <c r="A57" s="577" t="s">
        <v>97</v>
      </c>
      <c r="B57" s="74" t="s">
        <v>87</v>
      </c>
      <c r="C57" s="75"/>
      <c r="D57" s="76"/>
      <c r="E57" s="77"/>
      <c r="F57" s="75"/>
      <c r="G57" s="76"/>
      <c r="H57" s="77"/>
      <c r="I57" s="75"/>
      <c r="J57" s="76"/>
      <c r="K57" s="77"/>
      <c r="L57" s="75"/>
      <c r="M57" s="76"/>
      <c r="N57" s="77"/>
      <c r="O57" s="75"/>
      <c r="P57" s="76"/>
      <c r="Q57" s="78"/>
      <c r="R57" s="75"/>
      <c r="S57" s="76"/>
      <c r="T57" s="78"/>
      <c r="U57" s="75"/>
      <c r="V57" s="76"/>
      <c r="W57" s="77"/>
      <c r="X57" s="75"/>
      <c r="Y57" s="76"/>
      <c r="Z57" s="77"/>
      <c r="AA57" s="75">
        <f t="shared" si="63"/>
        <v>0</v>
      </c>
      <c r="AB57" s="76">
        <f t="shared" si="64"/>
        <v>0</v>
      </c>
      <c r="AC57" s="78">
        <f t="shared" si="65"/>
        <v>0</v>
      </c>
    </row>
    <row r="58" spans="1:29" ht="12.6" hidden="1" customHeight="1" x14ac:dyDescent="0.2">
      <c r="A58" s="576"/>
      <c r="B58" s="74" t="s">
        <v>85</v>
      </c>
      <c r="C58" s="75"/>
      <c r="D58" s="76"/>
      <c r="E58" s="77"/>
      <c r="F58" s="75"/>
      <c r="G58" s="76"/>
      <c r="H58" s="77"/>
      <c r="I58" s="75"/>
      <c r="J58" s="76"/>
      <c r="K58" s="77"/>
      <c r="L58" s="75"/>
      <c r="M58" s="76"/>
      <c r="N58" s="77"/>
      <c r="O58" s="75"/>
      <c r="P58" s="76"/>
      <c r="Q58" s="78"/>
      <c r="R58" s="75"/>
      <c r="S58" s="76"/>
      <c r="T58" s="78"/>
      <c r="U58" s="75"/>
      <c r="V58" s="76"/>
      <c r="W58" s="77"/>
      <c r="X58" s="75"/>
      <c r="Y58" s="76"/>
      <c r="Z58" s="77"/>
      <c r="AA58" s="75">
        <f t="shared" si="63"/>
        <v>0</v>
      </c>
      <c r="AB58" s="76">
        <f t="shared" si="64"/>
        <v>0</v>
      </c>
      <c r="AC58" s="78">
        <f t="shared" si="65"/>
        <v>0</v>
      </c>
    </row>
    <row r="59" spans="1:29" ht="12.6" customHeight="1" x14ac:dyDescent="0.2">
      <c r="A59" s="100" t="s">
        <v>139</v>
      </c>
      <c r="B59" s="74" t="s">
        <v>87</v>
      </c>
      <c r="C59" s="75"/>
      <c r="D59" s="76"/>
      <c r="E59" s="77"/>
      <c r="F59" s="75"/>
      <c r="G59" s="76"/>
      <c r="H59" s="77"/>
      <c r="I59" s="75"/>
      <c r="J59" s="76"/>
      <c r="K59" s="77"/>
      <c r="L59" s="75"/>
      <c r="M59" s="76"/>
      <c r="N59" s="77"/>
      <c r="O59" s="75"/>
      <c r="P59" s="76"/>
      <c r="Q59" s="78"/>
      <c r="R59" s="75"/>
      <c r="S59" s="76"/>
      <c r="T59" s="78"/>
      <c r="U59" s="75">
        <v>1</v>
      </c>
      <c r="V59" s="76"/>
      <c r="W59" s="77">
        <v>1</v>
      </c>
      <c r="X59" s="75"/>
      <c r="Y59" s="76">
        <v>1</v>
      </c>
      <c r="Z59" s="77">
        <v>1</v>
      </c>
      <c r="AA59" s="75">
        <f t="shared" si="63"/>
        <v>1</v>
      </c>
      <c r="AB59" s="76">
        <f t="shared" si="64"/>
        <v>1</v>
      </c>
      <c r="AC59" s="78">
        <f t="shared" si="65"/>
        <v>2</v>
      </c>
    </row>
    <row r="60" spans="1:29" ht="12.6" customHeight="1" x14ac:dyDescent="0.2">
      <c r="A60" s="73" t="s">
        <v>150</v>
      </c>
      <c r="B60" s="74" t="s">
        <v>87</v>
      </c>
      <c r="C60" s="75">
        <v>1</v>
      </c>
      <c r="D60" s="76"/>
      <c r="E60" s="77">
        <v>1</v>
      </c>
      <c r="F60" s="75"/>
      <c r="G60" s="76"/>
      <c r="H60" s="77"/>
      <c r="I60" s="75"/>
      <c r="J60" s="76"/>
      <c r="K60" s="77"/>
      <c r="L60" s="75"/>
      <c r="M60" s="76"/>
      <c r="N60" s="77"/>
      <c r="O60" s="75"/>
      <c r="P60" s="76"/>
      <c r="Q60" s="78"/>
      <c r="R60" s="75"/>
      <c r="S60" s="76"/>
      <c r="T60" s="78"/>
      <c r="U60" s="75"/>
      <c r="V60" s="76"/>
      <c r="W60" s="77"/>
      <c r="X60" s="75"/>
      <c r="Y60" s="76"/>
      <c r="Z60" s="77"/>
      <c r="AA60" s="75">
        <f t="shared" ref="AA60" si="69">SUM(C60,F60,I60,L60,O60,R60,U60,X60)</f>
        <v>1</v>
      </c>
      <c r="AB60" s="76">
        <f t="shared" ref="AB60" si="70">SUM(D60,G60,J60,M60,P60,S60,V60,Y60)</f>
        <v>0</v>
      </c>
      <c r="AC60" s="78">
        <f t="shared" ref="AC60" si="71">SUM(AA60:AB60)</f>
        <v>1</v>
      </c>
    </row>
    <row r="61" spans="1:29" ht="12.6" customHeight="1" x14ac:dyDescent="0.2">
      <c r="A61" s="577" t="s">
        <v>35</v>
      </c>
      <c r="B61" s="74" t="s">
        <v>2</v>
      </c>
      <c r="C61" s="75">
        <v>64</v>
      </c>
      <c r="D61" s="76">
        <v>139</v>
      </c>
      <c r="E61" s="77">
        <v>203</v>
      </c>
      <c r="F61" s="75">
        <v>6</v>
      </c>
      <c r="G61" s="76">
        <v>5</v>
      </c>
      <c r="H61" s="77">
        <v>11</v>
      </c>
      <c r="I61" s="75">
        <v>1</v>
      </c>
      <c r="J61" s="76">
        <v>1</v>
      </c>
      <c r="K61" s="77">
        <v>2</v>
      </c>
      <c r="L61" s="75">
        <v>5</v>
      </c>
      <c r="M61" s="76">
        <v>16</v>
      </c>
      <c r="N61" s="77">
        <v>21</v>
      </c>
      <c r="O61" s="75">
        <v>3</v>
      </c>
      <c r="P61" s="76">
        <v>7</v>
      </c>
      <c r="Q61" s="78">
        <v>10</v>
      </c>
      <c r="R61" s="75"/>
      <c r="S61" s="76"/>
      <c r="T61" s="78"/>
      <c r="U61" s="75">
        <v>8</v>
      </c>
      <c r="V61" s="76">
        <v>18</v>
      </c>
      <c r="W61" s="77">
        <v>26</v>
      </c>
      <c r="X61" s="75">
        <v>6</v>
      </c>
      <c r="Y61" s="76">
        <v>13</v>
      </c>
      <c r="Z61" s="77">
        <v>19</v>
      </c>
      <c r="AA61" s="75">
        <f t="shared" si="63"/>
        <v>93</v>
      </c>
      <c r="AB61" s="76">
        <f t="shared" si="64"/>
        <v>199</v>
      </c>
      <c r="AC61" s="78">
        <f t="shared" si="65"/>
        <v>292</v>
      </c>
    </row>
    <row r="62" spans="1:29" ht="12.6" hidden="1" customHeight="1" x14ac:dyDescent="0.2">
      <c r="A62" s="576"/>
      <c r="B62" s="74" t="s">
        <v>138</v>
      </c>
      <c r="C62" s="75"/>
      <c r="D62" s="76"/>
      <c r="E62" s="77"/>
      <c r="F62" s="75"/>
      <c r="G62" s="76"/>
      <c r="H62" s="77"/>
      <c r="I62" s="75"/>
      <c r="J62" s="76"/>
      <c r="K62" s="77"/>
      <c r="L62" s="75"/>
      <c r="M62" s="76"/>
      <c r="N62" s="77"/>
      <c r="O62" s="75"/>
      <c r="P62" s="76"/>
      <c r="Q62" s="78"/>
      <c r="R62" s="75"/>
      <c r="S62" s="76"/>
      <c r="T62" s="78"/>
      <c r="U62" s="75"/>
      <c r="V62" s="76"/>
      <c r="W62" s="77"/>
      <c r="X62" s="75"/>
      <c r="Y62" s="76"/>
      <c r="Z62" s="77"/>
      <c r="AA62" s="75">
        <f t="shared" si="63"/>
        <v>0</v>
      </c>
      <c r="AB62" s="76">
        <f t="shared" si="64"/>
        <v>0</v>
      </c>
      <c r="AC62" s="78">
        <f t="shared" si="65"/>
        <v>0</v>
      </c>
    </row>
    <row r="63" spans="1:29" ht="12.6" customHeight="1" x14ac:dyDescent="0.2">
      <c r="A63" s="73" t="s">
        <v>36</v>
      </c>
      <c r="B63" s="74" t="s">
        <v>2</v>
      </c>
      <c r="C63" s="75">
        <v>6</v>
      </c>
      <c r="D63" s="76">
        <v>14</v>
      </c>
      <c r="E63" s="77">
        <v>20</v>
      </c>
      <c r="F63" s="75">
        <v>4</v>
      </c>
      <c r="G63" s="76"/>
      <c r="H63" s="77">
        <v>4</v>
      </c>
      <c r="I63" s="75"/>
      <c r="J63" s="76"/>
      <c r="K63" s="77"/>
      <c r="L63" s="75">
        <v>3</v>
      </c>
      <c r="M63" s="76">
        <v>2</v>
      </c>
      <c r="N63" s="77">
        <v>5</v>
      </c>
      <c r="O63" s="75"/>
      <c r="P63" s="76"/>
      <c r="Q63" s="78"/>
      <c r="R63" s="75"/>
      <c r="S63" s="76"/>
      <c r="T63" s="78"/>
      <c r="U63" s="75">
        <v>3</v>
      </c>
      <c r="V63" s="76">
        <v>6</v>
      </c>
      <c r="W63" s="77">
        <v>9</v>
      </c>
      <c r="X63" s="75">
        <v>1</v>
      </c>
      <c r="Y63" s="76">
        <v>5</v>
      </c>
      <c r="Z63" s="77">
        <v>6</v>
      </c>
      <c r="AA63" s="75">
        <f>SUM(C63,F63,I63,L63,O63,R63,U63,X63)</f>
        <v>17</v>
      </c>
      <c r="AB63" s="76">
        <f t="shared" si="64"/>
        <v>27</v>
      </c>
      <c r="AC63" s="78">
        <f t="shared" si="65"/>
        <v>44</v>
      </c>
    </row>
    <row r="64" spans="1:29" ht="12.6" customHeight="1" x14ac:dyDescent="0.2">
      <c r="A64" s="8" t="s">
        <v>3</v>
      </c>
      <c r="B64" s="3" t="s">
        <v>90</v>
      </c>
      <c r="C64" s="12"/>
      <c r="D64" s="13"/>
      <c r="E64" s="14"/>
      <c r="F64" s="12"/>
      <c r="G64" s="13"/>
      <c r="H64" s="14"/>
      <c r="I64" s="12"/>
      <c r="J64" s="13"/>
      <c r="K64" s="14"/>
      <c r="L64" s="12"/>
      <c r="M64" s="13"/>
      <c r="N64" s="14"/>
      <c r="O64" s="12"/>
      <c r="P64" s="13"/>
      <c r="Q64" s="46"/>
      <c r="R64" s="12"/>
      <c r="S64" s="13"/>
      <c r="T64" s="46"/>
      <c r="U64" s="12"/>
      <c r="V64" s="13"/>
      <c r="W64" s="14"/>
      <c r="X64" s="12"/>
      <c r="Y64" s="13">
        <v>1</v>
      </c>
      <c r="Z64" s="14">
        <v>1</v>
      </c>
      <c r="AA64" s="12">
        <f>SUM(C64,F64,I64,L64,O64,R64,U64,X64)</f>
        <v>0</v>
      </c>
      <c r="AB64" s="13">
        <f t="shared" si="64"/>
        <v>1</v>
      </c>
      <c r="AC64" s="46">
        <f t="shared" si="65"/>
        <v>1</v>
      </c>
    </row>
    <row r="65" spans="1:29" s="4" customFormat="1" ht="12.6" customHeight="1" x14ac:dyDescent="0.25">
      <c r="A65" s="50" t="s">
        <v>98</v>
      </c>
      <c r="B65" s="30"/>
      <c r="C65" s="94">
        <f>SUM(C43:C64)</f>
        <v>98</v>
      </c>
      <c r="D65" s="32">
        <f t="shared" ref="D65:AC65" si="72">SUM(D43:D64)</f>
        <v>199</v>
      </c>
      <c r="E65" s="33">
        <f t="shared" si="72"/>
        <v>297</v>
      </c>
      <c r="F65" s="31">
        <f>SUM(F43:F64)</f>
        <v>13</v>
      </c>
      <c r="G65" s="32">
        <f t="shared" ref="G65:H65" si="73">SUM(G43:G64)</f>
        <v>6</v>
      </c>
      <c r="H65" s="33">
        <f t="shared" si="73"/>
        <v>19</v>
      </c>
      <c r="I65" s="31">
        <f>SUM(I43:I64)</f>
        <v>1</v>
      </c>
      <c r="J65" s="32">
        <f t="shared" ref="J65:K65" si="74">SUM(J43:J64)</f>
        <v>2</v>
      </c>
      <c r="K65" s="33">
        <f t="shared" si="74"/>
        <v>3</v>
      </c>
      <c r="L65" s="31">
        <f>SUM(L43:L64)</f>
        <v>15</v>
      </c>
      <c r="M65" s="32">
        <f t="shared" ref="M65:N65" si="75">SUM(M43:M64)</f>
        <v>29</v>
      </c>
      <c r="N65" s="33">
        <f t="shared" si="75"/>
        <v>44</v>
      </c>
      <c r="O65" s="31">
        <f>SUM(O43:O64)</f>
        <v>3</v>
      </c>
      <c r="P65" s="32">
        <f t="shared" ref="P65:Q65" si="76">SUM(P43:P64)</f>
        <v>8</v>
      </c>
      <c r="Q65" s="51">
        <f t="shared" si="76"/>
        <v>11</v>
      </c>
      <c r="R65" s="31">
        <f>SUM(R43:R64)</f>
        <v>0</v>
      </c>
      <c r="S65" s="32">
        <f t="shared" ref="S65:T65" si="77">SUM(S43:S64)</f>
        <v>0</v>
      </c>
      <c r="T65" s="51">
        <f t="shared" si="77"/>
        <v>0</v>
      </c>
      <c r="U65" s="31">
        <f>SUM(U43:U64)</f>
        <v>32</v>
      </c>
      <c r="V65" s="32">
        <f t="shared" ref="V65:W65" si="78">SUM(V43:V64)</f>
        <v>29</v>
      </c>
      <c r="W65" s="33">
        <f t="shared" si="78"/>
        <v>61</v>
      </c>
      <c r="X65" s="94">
        <f>SUM(X43:X64)</f>
        <v>10</v>
      </c>
      <c r="Y65" s="116">
        <f>SUM(Y43:Y64)</f>
        <v>21</v>
      </c>
      <c r="Z65" s="33">
        <f t="shared" ref="Z65" si="79">SUM(Z43:Z64)</f>
        <v>31</v>
      </c>
      <c r="AA65" s="94">
        <f>SUM(AA43:AA64)</f>
        <v>172</v>
      </c>
      <c r="AB65" s="32">
        <f t="shared" si="72"/>
        <v>294</v>
      </c>
      <c r="AC65" s="51">
        <f t="shared" si="72"/>
        <v>466</v>
      </c>
    </row>
    <row r="66" spans="1:29" ht="12.6" customHeight="1" x14ac:dyDescent="0.2">
      <c r="A66" s="8" t="s">
        <v>37</v>
      </c>
      <c r="B66" s="3" t="s">
        <v>2</v>
      </c>
      <c r="C66" s="12">
        <v>42</v>
      </c>
      <c r="D66" s="13">
        <v>14</v>
      </c>
      <c r="E66" s="14">
        <v>56</v>
      </c>
      <c r="F66" s="12">
        <v>5</v>
      </c>
      <c r="G66" s="13"/>
      <c r="H66" s="14">
        <v>5</v>
      </c>
      <c r="I66" s="12"/>
      <c r="J66" s="13"/>
      <c r="K66" s="14"/>
      <c r="L66" s="12">
        <v>2</v>
      </c>
      <c r="M66" s="13"/>
      <c r="N66" s="14">
        <v>2</v>
      </c>
      <c r="O66" s="12">
        <v>4</v>
      </c>
      <c r="P66" s="13"/>
      <c r="Q66" s="46">
        <v>4</v>
      </c>
      <c r="R66" s="12"/>
      <c r="S66" s="13"/>
      <c r="T66" s="46"/>
      <c r="U66" s="12"/>
      <c r="V66" s="13"/>
      <c r="W66" s="14"/>
      <c r="X66" s="12">
        <v>8</v>
      </c>
      <c r="Y66" s="13"/>
      <c r="Z66" s="14">
        <v>8</v>
      </c>
      <c r="AA66" s="12">
        <f t="shared" ref="AA66:AA71" si="80">SUM(C66,F66,I66,L66,O66,R66,U66,X66)</f>
        <v>61</v>
      </c>
      <c r="AB66" s="13">
        <f t="shared" ref="AB66:AB71" si="81">SUM(D66,G66,J66,M66,P66,S66,V66,Y66)</f>
        <v>14</v>
      </c>
      <c r="AC66" s="46">
        <f t="shared" ref="AC66:AC71" si="82">SUM(AA66:AB66)</f>
        <v>75</v>
      </c>
    </row>
    <row r="67" spans="1:29" ht="12.6" customHeight="1" x14ac:dyDescent="0.2">
      <c r="A67" s="8" t="s">
        <v>38</v>
      </c>
      <c r="B67" s="3" t="s">
        <v>2</v>
      </c>
      <c r="C67" s="12">
        <v>21</v>
      </c>
      <c r="D67" s="13">
        <v>25</v>
      </c>
      <c r="E67" s="14">
        <v>46</v>
      </c>
      <c r="F67" s="12">
        <v>1</v>
      </c>
      <c r="G67" s="13">
        <v>2</v>
      </c>
      <c r="H67" s="14">
        <v>3</v>
      </c>
      <c r="I67" s="12"/>
      <c r="J67" s="13"/>
      <c r="K67" s="14"/>
      <c r="L67" s="12">
        <v>3</v>
      </c>
      <c r="M67" s="13">
        <v>1</v>
      </c>
      <c r="N67" s="14">
        <v>4</v>
      </c>
      <c r="O67" s="12"/>
      <c r="P67" s="13">
        <v>1</v>
      </c>
      <c r="Q67" s="46">
        <v>1</v>
      </c>
      <c r="R67" s="12"/>
      <c r="S67" s="13"/>
      <c r="T67" s="46"/>
      <c r="U67" s="12">
        <v>11</v>
      </c>
      <c r="V67" s="13">
        <v>2</v>
      </c>
      <c r="W67" s="14">
        <v>13</v>
      </c>
      <c r="X67" s="12">
        <v>4</v>
      </c>
      <c r="Y67" s="13">
        <v>2</v>
      </c>
      <c r="Z67" s="14">
        <v>6</v>
      </c>
      <c r="AA67" s="12">
        <f t="shared" si="80"/>
        <v>40</v>
      </c>
      <c r="AB67" s="13">
        <f t="shared" si="81"/>
        <v>33</v>
      </c>
      <c r="AC67" s="46">
        <f t="shared" si="82"/>
        <v>73</v>
      </c>
    </row>
    <row r="68" spans="1:29" ht="12.6" customHeight="1" x14ac:dyDescent="0.2">
      <c r="A68" s="8" t="s">
        <v>39</v>
      </c>
      <c r="B68" s="3" t="s">
        <v>2</v>
      </c>
      <c r="C68" s="12">
        <v>15</v>
      </c>
      <c r="D68" s="13">
        <v>3</v>
      </c>
      <c r="E68" s="14">
        <v>18</v>
      </c>
      <c r="F68" s="12">
        <v>2</v>
      </c>
      <c r="G68" s="13"/>
      <c r="H68" s="14">
        <v>2</v>
      </c>
      <c r="I68" s="12"/>
      <c r="J68" s="13"/>
      <c r="K68" s="14"/>
      <c r="L68" s="12"/>
      <c r="M68" s="13"/>
      <c r="N68" s="14"/>
      <c r="O68" s="12"/>
      <c r="P68" s="13"/>
      <c r="Q68" s="46"/>
      <c r="R68" s="12"/>
      <c r="S68" s="13"/>
      <c r="T68" s="46"/>
      <c r="U68" s="12"/>
      <c r="V68" s="13"/>
      <c r="W68" s="14"/>
      <c r="X68" s="12"/>
      <c r="Y68" s="13"/>
      <c r="Z68" s="14"/>
      <c r="AA68" s="12">
        <f t="shared" si="80"/>
        <v>17</v>
      </c>
      <c r="AB68" s="13">
        <f t="shared" si="81"/>
        <v>3</v>
      </c>
      <c r="AC68" s="46">
        <f t="shared" si="82"/>
        <v>20</v>
      </c>
    </row>
    <row r="69" spans="1:29" ht="12.6" customHeight="1" x14ac:dyDescent="0.2">
      <c r="A69" s="8" t="s">
        <v>40</v>
      </c>
      <c r="B69" s="3" t="s">
        <v>2</v>
      </c>
      <c r="C69" s="12">
        <v>7</v>
      </c>
      <c r="D69" s="13">
        <v>2</v>
      </c>
      <c r="E69" s="14">
        <v>9</v>
      </c>
      <c r="F69" s="12"/>
      <c r="G69" s="13"/>
      <c r="H69" s="14"/>
      <c r="I69" s="12"/>
      <c r="J69" s="13"/>
      <c r="K69" s="14"/>
      <c r="L69" s="12"/>
      <c r="M69" s="13"/>
      <c r="N69" s="14"/>
      <c r="O69" s="12">
        <v>1</v>
      </c>
      <c r="P69" s="13"/>
      <c r="Q69" s="46">
        <v>1</v>
      </c>
      <c r="R69" s="12"/>
      <c r="S69" s="13"/>
      <c r="T69" s="46"/>
      <c r="U69" s="12"/>
      <c r="V69" s="13">
        <v>1</v>
      </c>
      <c r="W69" s="14">
        <v>1</v>
      </c>
      <c r="X69" s="12">
        <v>1</v>
      </c>
      <c r="Y69" s="13"/>
      <c r="Z69" s="14">
        <v>1</v>
      </c>
      <c r="AA69" s="12">
        <f t="shared" si="80"/>
        <v>9</v>
      </c>
      <c r="AB69" s="13">
        <f t="shared" si="81"/>
        <v>3</v>
      </c>
      <c r="AC69" s="46">
        <f t="shared" si="82"/>
        <v>12</v>
      </c>
    </row>
    <row r="70" spans="1:29" ht="12.6" customHeight="1" x14ac:dyDescent="0.2">
      <c r="A70" s="562" t="s">
        <v>41</v>
      </c>
      <c r="B70" s="3" t="s">
        <v>85</v>
      </c>
      <c r="C70" s="12">
        <v>4</v>
      </c>
      <c r="D70" s="13">
        <v>2</v>
      </c>
      <c r="E70" s="14">
        <v>6</v>
      </c>
      <c r="F70" s="12"/>
      <c r="G70" s="13"/>
      <c r="H70" s="14"/>
      <c r="I70" s="12"/>
      <c r="J70" s="13"/>
      <c r="K70" s="14"/>
      <c r="L70" s="12"/>
      <c r="M70" s="13"/>
      <c r="N70" s="14"/>
      <c r="O70" s="12"/>
      <c r="P70" s="13"/>
      <c r="Q70" s="46"/>
      <c r="R70" s="12"/>
      <c r="S70" s="13"/>
      <c r="T70" s="46"/>
      <c r="U70" s="12"/>
      <c r="V70" s="13">
        <v>1</v>
      </c>
      <c r="W70" s="14">
        <v>1</v>
      </c>
      <c r="X70" s="12"/>
      <c r="Y70" s="13"/>
      <c r="Z70" s="14"/>
      <c r="AA70" s="12">
        <f t="shared" si="80"/>
        <v>4</v>
      </c>
      <c r="AB70" s="13">
        <f t="shared" si="81"/>
        <v>3</v>
      </c>
      <c r="AC70" s="46">
        <f t="shared" si="82"/>
        <v>7</v>
      </c>
    </row>
    <row r="71" spans="1:29" ht="12.6" hidden="1" customHeight="1" x14ac:dyDescent="0.2">
      <c r="A71" s="562"/>
      <c r="B71" s="3" t="s">
        <v>138</v>
      </c>
      <c r="C71" s="12"/>
      <c r="D71" s="13"/>
      <c r="E71" s="14"/>
      <c r="F71" s="12"/>
      <c r="G71" s="13"/>
      <c r="H71" s="14"/>
      <c r="I71" s="12"/>
      <c r="J71" s="13"/>
      <c r="K71" s="14"/>
      <c r="L71" s="12"/>
      <c r="M71" s="13"/>
      <c r="N71" s="14"/>
      <c r="O71" s="12"/>
      <c r="P71" s="13"/>
      <c r="Q71" s="46"/>
      <c r="R71" s="12"/>
      <c r="S71" s="13"/>
      <c r="T71" s="46"/>
      <c r="U71" s="12"/>
      <c r="V71" s="13"/>
      <c r="W71" s="14"/>
      <c r="X71" s="12"/>
      <c r="Y71" s="13"/>
      <c r="Z71" s="14"/>
      <c r="AA71" s="12">
        <f t="shared" si="80"/>
        <v>0</v>
      </c>
      <c r="AB71" s="13">
        <f t="shared" si="81"/>
        <v>0</v>
      </c>
      <c r="AC71" s="46">
        <f t="shared" si="82"/>
        <v>0</v>
      </c>
    </row>
    <row r="72" spans="1:29" s="4" customFormat="1" ht="12.6" customHeight="1" x14ac:dyDescent="0.2">
      <c r="A72" s="66" t="s">
        <v>99</v>
      </c>
      <c r="B72" s="9"/>
      <c r="C72" s="15">
        <f>SUM(C66:C71)</f>
        <v>89</v>
      </c>
      <c r="D72" s="16">
        <f>SUM(D66:D71)</f>
        <v>46</v>
      </c>
      <c r="E72" s="47">
        <f>C72+D72</f>
        <v>135</v>
      </c>
      <c r="F72" s="15">
        <f>SUM(F66:F71)</f>
        <v>8</v>
      </c>
      <c r="G72" s="16">
        <f>SUM(G66:G71)</f>
        <v>2</v>
      </c>
      <c r="H72" s="17">
        <f>F72+G72</f>
        <v>10</v>
      </c>
      <c r="I72" s="15">
        <f>SUM(I66:I71)</f>
        <v>0</v>
      </c>
      <c r="J72" s="16">
        <f>SUM(J66:J71)</f>
        <v>0</v>
      </c>
      <c r="K72" s="17">
        <f>I72+J72</f>
        <v>0</v>
      </c>
      <c r="L72" s="15">
        <f>SUM(L66:L71)</f>
        <v>5</v>
      </c>
      <c r="M72" s="16">
        <f>SUM(M66:M71)</f>
        <v>1</v>
      </c>
      <c r="N72" s="17">
        <f>L72+M72</f>
        <v>6</v>
      </c>
      <c r="O72" s="15">
        <f>SUM(O66:O71)</f>
        <v>5</v>
      </c>
      <c r="P72" s="16">
        <f>SUM(P66:P71)</f>
        <v>1</v>
      </c>
      <c r="Q72" s="47">
        <f>O72+P72</f>
        <v>6</v>
      </c>
      <c r="R72" s="15">
        <f>SUM(R66:R71)</f>
        <v>0</v>
      </c>
      <c r="S72" s="16">
        <f>SUM(S66:S71)</f>
        <v>0</v>
      </c>
      <c r="T72" s="47">
        <f>R72+S72</f>
        <v>0</v>
      </c>
      <c r="U72" s="15">
        <f>SUM(U66:U71)</f>
        <v>11</v>
      </c>
      <c r="V72" s="16">
        <f>SUM(V66:V71)</f>
        <v>4</v>
      </c>
      <c r="W72" s="17">
        <f>U72+V72</f>
        <v>15</v>
      </c>
      <c r="X72" s="15">
        <f>SUM(X66:X71)</f>
        <v>13</v>
      </c>
      <c r="Y72" s="16">
        <f>SUM(Y66:Y71)</f>
        <v>2</v>
      </c>
      <c r="Z72" s="17">
        <f>X72+Y72</f>
        <v>15</v>
      </c>
      <c r="AA72" s="15">
        <f>SUM(AA66:AA70)</f>
        <v>131</v>
      </c>
      <c r="AB72" s="16">
        <f>SUM(AB66:AB70)</f>
        <v>56</v>
      </c>
      <c r="AC72" s="47">
        <f t="shared" ref="AC72" si="83">SUM(AC66:AC70)</f>
        <v>187</v>
      </c>
    </row>
    <row r="73" spans="1:29" ht="12.6" customHeight="1" x14ac:dyDescent="0.2">
      <c r="A73" s="575" t="s">
        <v>42</v>
      </c>
      <c r="B73" s="11" t="s">
        <v>2</v>
      </c>
      <c r="C73" s="12">
        <v>57</v>
      </c>
      <c r="D73" s="13">
        <v>1</v>
      </c>
      <c r="E73" s="14">
        <v>58</v>
      </c>
      <c r="F73" s="12">
        <v>1</v>
      </c>
      <c r="G73" s="13"/>
      <c r="H73" s="14">
        <v>1</v>
      </c>
      <c r="I73" s="12">
        <v>1</v>
      </c>
      <c r="J73" s="13">
        <v>1</v>
      </c>
      <c r="K73" s="14">
        <v>2</v>
      </c>
      <c r="L73" s="12"/>
      <c r="M73" s="13"/>
      <c r="N73" s="14"/>
      <c r="O73" s="12">
        <v>1</v>
      </c>
      <c r="P73" s="13"/>
      <c r="Q73" s="46">
        <v>1</v>
      </c>
      <c r="R73" s="12"/>
      <c r="S73" s="13"/>
      <c r="T73" s="46"/>
      <c r="U73" s="12"/>
      <c r="V73" s="13"/>
      <c r="W73" s="14"/>
      <c r="X73" s="12">
        <v>6</v>
      </c>
      <c r="Y73" s="13"/>
      <c r="Z73" s="14">
        <v>6</v>
      </c>
      <c r="AA73" s="12">
        <f t="shared" ref="AA73:AA77" si="84">SUM(C73,F73,I73,L73,O73,R73,U73,X73)</f>
        <v>66</v>
      </c>
      <c r="AB73" s="13">
        <f t="shared" ref="AB73:AB77" si="85">SUM(D73,G73,J73,M73,P73,S73,V73,Y73)</f>
        <v>2</v>
      </c>
      <c r="AC73" s="46">
        <f t="shared" ref="AC73:AC77" si="86">SUM(AA73:AB73)</f>
        <v>68</v>
      </c>
    </row>
    <row r="74" spans="1:29" ht="12.6" hidden="1" customHeight="1" x14ac:dyDescent="0.2">
      <c r="A74" s="562"/>
      <c r="B74" s="3" t="s">
        <v>138</v>
      </c>
      <c r="C74" s="12"/>
      <c r="D74" s="13"/>
      <c r="E74" s="14"/>
      <c r="F74" s="12"/>
      <c r="G74" s="13"/>
      <c r="H74" s="14"/>
      <c r="I74" s="12"/>
      <c r="J74" s="13"/>
      <c r="K74" s="14"/>
      <c r="L74" s="12"/>
      <c r="M74" s="13"/>
      <c r="N74" s="14"/>
      <c r="O74" s="12"/>
      <c r="P74" s="13"/>
      <c r="Q74" s="46"/>
      <c r="R74" s="12"/>
      <c r="S74" s="13"/>
      <c r="T74" s="46"/>
      <c r="U74" s="12"/>
      <c r="V74" s="13"/>
      <c r="W74" s="14"/>
      <c r="X74" s="12"/>
      <c r="Y74" s="13"/>
      <c r="Z74" s="14"/>
      <c r="AA74" s="12">
        <f t="shared" si="84"/>
        <v>0</v>
      </c>
      <c r="AB74" s="13">
        <f t="shared" si="85"/>
        <v>0</v>
      </c>
      <c r="AC74" s="46">
        <f t="shared" si="86"/>
        <v>0</v>
      </c>
    </row>
    <row r="75" spans="1:29" ht="12.6" customHeight="1" x14ac:dyDescent="0.2">
      <c r="A75" s="562"/>
      <c r="B75" s="3" t="s">
        <v>88</v>
      </c>
      <c r="C75" s="12">
        <v>1</v>
      </c>
      <c r="D75" s="13"/>
      <c r="E75" s="14">
        <v>1</v>
      </c>
      <c r="F75" s="12"/>
      <c r="G75" s="13"/>
      <c r="H75" s="14"/>
      <c r="I75" s="12"/>
      <c r="J75" s="13"/>
      <c r="K75" s="14"/>
      <c r="L75" s="12"/>
      <c r="M75" s="13"/>
      <c r="N75" s="14"/>
      <c r="O75" s="12"/>
      <c r="P75" s="13"/>
      <c r="Q75" s="46"/>
      <c r="R75" s="12"/>
      <c r="S75" s="13"/>
      <c r="T75" s="46"/>
      <c r="U75" s="12"/>
      <c r="V75" s="13"/>
      <c r="W75" s="14"/>
      <c r="X75" s="12"/>
      <c r="Y75" s="13"/>
      <c r="Z75" s="14"/>
      <c r="AA75" s="12">
        <f t="shared" si="84"/>
        <v>1</v>
      </c>
      <c r="AB75" s="13">
        <f t="shared" si="85"/>
        <v>0</v>
      </c>
      <c r="AC75" s="46">
        <f t="shared" si="86"/>
        <v>1</v>
      </c>
    </row>
    <row r="76" spans="1:29" ht="12.6" customHeight="1" x14ac:dyDescent="0.2">
      <c r="A76" s="8" t="s">
        <v>43</v>
      </c>
      <c r="B76" s="3" t="s">
        <v>87</v>
      </c>
      <c r="C76" s="12">
        <v>1</v>
      </c>
      <c r="D76" s="13"/>
      <c r="E76" s="14">
        <v>1</v>
      </c>
      <c r="F76" s="12"/>
      <c r="G76" s="13"/>
      <c r="H76" s="14"/>
      <c r="I76" s="12"/>
      <c r="J76" s="13"/>
      <c r="K76" s="14"/>
      <c r="L76" s="12"/>
      <c r="M76" s="13"/>
      <c r="N76" s="14"/>
      <c r="O76" s="12"/>
      <c r="P76" s="13"/>
      <c r="Q76" s="46"/>
      <c r="R76" s="12"/>
      <c r="S76" s="13"/>
      <c r="T76" s="46"/>
      <c r="U76" s="12"/>
      <c r="V76" s="13"/>
      <c r="W76" s="14"/>
      <c r="X76" s="12"/>
      <c r="Y76" s="13"/>
      <c r="Z76" s="14"/>
      <c r="AA76" s="12">
        <f t="shared" si="84"/>
        <v>1</v>
      </c>
      <c r="AB76" s="13">
        <f t="shared" si="85"/>
        <v>0</v>
      </c>
      <c r="AC76" s="46">
        <f t="shared" si="86"/>
        <v>1</v>
      </c>
    </row>
    <row r="77" spans="1:29" ht="12.6" customHeight="1" x14ac:dyDescent="0.2">
      <c r="A77" s="8" t="s">
        <v>44</v>
      </c>
      <c r="B77" s="3" t="s">
        <v>86</v>
      </c>
      <c r="C77" s="12">
        <v>10</v>
      </c>
      <c r="D77" s="13"/>
      <c r="E77" s="14">
        <v>10</v>
      </c>
      <c r="F77" s="12">
        <v>2</v>
      </c>
      <c r="G77" s="13">
        <v>1</v>
      </c>
      <c r="H77" s="14">
        <v>3</v>
      </c>
      <c r="I77" s="12"/>
      <c r="J77" s="13"/>
      <c r="K77" s="14"/>
      <c r="L77" s="12"/>
      <c r="M77" s="13"/>
      <c r="N77" s="14"/>
      <c r="O77" s="12">
        <v>1</v>
      </c>
      <c r="P77" s="13"/>
      <c r="Q77" s="46">
        <v>1</v>
      </c>
      <c r="R77" s="12"/>
      <c r="S77" s="13"/>
      <c r="T77" s="46"/>
      <c r="U77" s="12">
        <v>6</v>
      </c>
      <c r="V77" s="13">
        <v>1</v>
      </c>
      <c r="W77" s="14">
        <v>7</v>
      </c>
      <c r="X77" s="12">
        <v>1</v>
      </c>
      <c r="Y77" s="13"/>
      <c r="Z77" s="14">
        <v>1</v>
      </c>
      <c r="AA77" s="12">
        <f t="shared" si="84"/>
        <v>20</v>
      </c>
      <c r="AB77" s="13">
        <f t="shared" si="85"/>
        <v>2</v>
      </c>
      <c r="AC77" s="46">
        <f t="shared" si="86"/>
        <v>22</v>
      </c>
    </row>
    <row r="78" spans="1:29" s="4" customFormat="1" ht="12.6" customHeight="1" x14ac:dyDescent="0.2">
      <c r="A78" s="66" t="s">
        <v>100</v>
      </c>
      <c r="B78" s="9"/>
      <c r="C78" s="15">
        <f>SUM(C73:C77)</f>
        <v>69</v>
      </c>
      <c r="D78" s="16">
        <f t="shared" ref="D78:AC78" si="87">SUM(D73:D77)</f>
        <v>1</v>
      </c>
      <c r="E78" s="17">
        <f t="shared" si="87"/>
        <v>70</v>
      </c>
      <c r="F78" s="15">
        <f>SUM(F73:F77)</f>
        <v>3</v>
      </c>
      <c r="G78" s="16">
        <f t="shared" ref="G78:H78" si="88">SUM(G73:G77)</f>
        <v>1</v>
      </c>
      <c r="H78" s="17">
        <f t="shared" si="88"/>
        <v>4</v>
      </c>
      <c r="I78" s="15">
        <f>SUM(I73:I77)</f>
        <v>1</v>
      </c>
      <c r="J78" s="16">
        <f t="shared" ref="J78:K78" si="89">SUM(J73:J77)</f>
        <v>1</v>
      </c>
      <c r="K78" s="17">
        <f t="shared" si="89"/>
        <v>2</v>
      </c>
      <c r="L78" s="15">
        <f>SUM(L73:L77)</f>
        <v>0</v>
      </c>
      <c r="M78" s="16">
        <f t="shared" ref="M78:N78" si="90">SUM(M73:M77)</f>
        <v>0</v>
      </c>
      <c r="N78" s="17">
        <f t="shared" si="90"/>
        <v>0</v>
      </c>
      <c r="O78" s="15">
        <f>SUM(O73:O77)</f>
        <v>2</v>
      </c>
      <c r="P78" s="16">
        <f t="shared" ref="P78:Q78" si="91">SUM(P73:P77)</f>
        <v>0</v>
      </c>
      <c r="Q78" s="47">
        <f t="shared" si="91"/>
        <v>2</v>
      </c>
      <c r="R78" s="15">
        <f>SUM(R73:R77)</f>
        <v>0</v>
      </c>
      <c r="S78" s="16">
        <f t="shared" ref="S78:T78" si="92">SUM(S73:S77)</f>
        <v>0</v>
      </c>
      <c r="T78" s="47">
        <f t="shared" si="92"/>
        <v>0</v>
      </c>
      <c r="U78" s="15">
        <f>SUM(U73:U77)</f>
        <v>6</v>
      </c>
      <c r="V78" s="16">
        <f t="shared" ref="V78:W78" si="93">SUM(V73:V77)</f>
        <v>1</v>
      </c>
      <c r="W78" s="17">
        <f t="shared" si="93"/>
        <v>7</v>
      </c>
      <c r="X78" s="15">
        <f>SUM(X73:X77)</f>
        <v>7</v>
      </c>
      <c r="Y78" s="16">
        <f t="shared" ref="Y78:Z78" si="94">SUM(Y73:Y77)</f>
        <v>0</v>
      </c>
      <c r="Z78" s="17">
        <f t="shared" si="94"/>
        <v>7</v>
      </c>
      <c r="AA78" s="15">
        <f>SUM(AA73:AA77)</f>
        <v>88</v>
      </c>
      <c r="AB78" s="16">
        <f t="shared" si="87"/>
        <v>4</v>
      </c>
      <c r="AC78" s="47">
        <f t="shared" si="87"/>
        <v>92</v>
      </c>
    </row>
    <row r="79" spans="1:29" ht="12.6" hidden="1" customHeight="1" x14ac:dyDescent="0.2">
      <c r="A79" s="8" t="s">
        <v>45</v>
      </c>
      <c r="B79" s="3" t="s">
        <v>85</v>
      </c>
      <c r="C79" s="12"/>
      <c r="D79" s="13"/>
      <c r="E79" s="14"/>
      <c r="F79" s="12"/>
      <c r="G79" s="13"/>
      <c r="H79" s="14"/>
      <c r="I79" s="12"/>
      <c r="J79" s="13"/>
      <c r="K79" s="14"/>
      <c r="L79" s="12"/>
      <c r="M79" s="13"/>
      <c r="N79" s="14"/>
      <c r="O79" s="12"/>
      <c r="P79" s="13"/>
      <c r="Q79" s="46"/>
      <c r="R79" s="12"/>
      <c r="S79" s="13"/>
      <c r="T79" s="46"/>
      <c r="U79" s="12"/>
      <c r="V79" s="13"/>
      <c r="W79" s="14"/>
      <c r="X79" s="12"/>
      <c r="Y79" s="13"/>
      <c r="Z79" s="14"/>
      <c r="AA79" s="12">
        <f t="shared" ref="AA79:AA89" si="95">SUM(C79,F79,I79,L79,O79,R79,U79,X79)</f>
        <v>0</v>
      </c>
      <c r="AB79" s="13">
        <f t="shared" ref="AB79:AB89" si="96">SUM(D79,G79,J79,M79,P79,S79,V79,Y79)</f>
        <v>0</v>
      </c>
      <c r="AC79" s="46">
        <f t="shared" ref="AC79:AC89" si="97">SUM(AA79:AB79)</f>
        <v>0</v>
      </c>
    </row>
    <row r="80" spans="1:29" ht="12.6" hidden="1" customHeight="1" x14ac:dyDescent="0.2">
      <c r="A80" s="8" t="s">
        <v>46</v>
      </c>
      <c r="B80" s="3" t="s">
        <v>85</v>
      </c>
      <c r="C80" s="12"/>
      <c r="D80" s="13"/>
      <c r="E80" s="14"/>
      <c r="F80" s="12"/>
      <c r="G80" s="13"/>
      <c r="H80" s="14"/>
      <c r="I80" s="12"/>
      <c r="J80" s="13"/>
      <c r="K80" s="14"/>
      <c r="L80" s="12"/>
      <c r="M80" s="13"/>
      <c r="N80" s="14"/>
      <c r="O80" s="12"/>
      <c r="P80" s="13"/>
      <c r="Q80" s="46"/>
      <c r="R80" s="12"/>
      <c r="S80" s="13"/>
      <c r="T80" s="46"/>
      <c r="U80" s="12"/>
      <c r="V80" s="13"/>
      <c r="W80" s="14"/>
      <c r="X80" s="12"/>
      <c r="Y80" s="13"/>
      <c r="Z80" s="14"/>
      <c r="AA80" s="12">
        <f t="shared" si="95"/>
        <v>0</v>
      </c>
      <c r="AB80" s="13">
        <f t="shared" si="96"/>
        <v>0</v>
      </c>
      <c r="AC80" s="46">
        <f t="shared" si="97"/>
        <v>0</v>
      </c>
    </row>
    <row r="81" spans="1:29" ht="12.6" customHeight="1" x14ac:dyDescent="0.2">
      <c r="A81" s="8" t="s">
        <v>47</v>
      </c>
      <c r="B81" s="3" t="s">
        <v>2</v>
      </c>
      <c r="C81" s="12">
        <v>7</v>
      </c>
      <c r="D81" s="13">
        <v>7</v>
      </c>
      <c r="E81" s="14">
        <v>14</v>
      </c>
      <c r="F81" s="12">
        <v>1</v>
      </c>
      <c r="G81" s="13"/>
      <c r="H81" s="14">
        <v>1</v>
      </c>
      <c r="I81" s="12"/>
      <c r="J81" s="13"/>
      <c r="K81" s="14"/>
      <c r="L81" s="12"/>
      <c r="M81" s="13"/>
      <c r="N81" s="14"/>
      <c r="O81" s="12"/>
      <c r="P81" s="13"/>
      <c r="Q81" s="46"/>
      <c r="R81" s="12"/>
      <c r="S81" s="13"/>
      <c r="T81" s="46"/>
      <c r="U81" s="12">
        <v>1</v>
      </c>
      <c r="V81" s="13"/>
      <c r="W81" s="14">
        <v>1</v>
      </c>
      <c r="X81" s="12">
        <v>1</v>
      </c>
      <c r="Y81" s="13"/>
      <c r="Z81" s="14">
        <v>1</v>
      </c>
      <c r="AA81" s="12">
        <f t="shared" si="95"/>
        <v>10</v>
      </c>
      <c r="AB81" s="13">
        <f t="shared" si="96"/>
        <v>7</v>
      </c>
      <c r="AC81" s="46">
        <f t="shared" si="97"/>
        <v>17</v>
      </c>
    </row>
    <row r="82" spans="1:29" ht="12.6" hidden="1" customHeight="1" x14ac:dyDescent="0.2">
      <c r="A82" s="100" t="s">
        <v>134</v>
      </c>
      <c r="B82" s="3" t="s">
        <v>89</v>
      </c>
      <c r="C82" s="12"/>
      <c r="D82" s="13"/>
      <c r="E82" s="14"/>
      <c r="F82" s="12"/>
      <c r="G82" s="13"/>
      <c r="H82" s="14"/>
      <c r="I82" s="12"/>
      <c r="J82" s="13"/>
      <c r="K82" s="14"/>
      <c r="L82" s="12"/>
      <c r="M82" s="13"/>
      <c r="N82" s="14"/>
      <c r="O82" s="12"/>
      <c r="P82" s="13"/>
      <c r="Q82" s="46"/>
      <c r="R82" s="12"/>
      <c r="S82" s="13"/>
      <c r="T82" s="46"/>
      <c r="U82" s="12"/>
      <c r="V82" s="13"/>
      <c r="W82" s="14"/>
      <c r="X82" s="12"/>
      <c r="Y82" s="13"/>
      <c r="Z82" s="14"/>
      <c r="AA82" s="12">
        <f t="shared" si="95"/>
        <v>0</v>
      </c>
      <c r="AB82" s="13">
        <f t="shared" si="96"/>
        <v>0</v>
      </c>
      <c r="AC82" s="46">
        <f t="shared" si="97"/>
        <v>0</v>
      </c>
    </row>
    <row r="83" spans="1:29" ht="12.6" customHeight="1" x14ac:dyDescent="0.2">
      <c r="A83" s="562" t="s">
        <v>48</v>
      </c>
      <c r="B83" s="3" t="s">
        <v>89</v>
      </c>
      <c r="C83" s="12">
        <v>53</v>
      </c>
      <c r="D83" s="13">
        <v>20</v>
      </c>
      <c r="E83" s="14">
        <v>73</v>
      </c>
      <c r="F83" s="12">
        <v>18</v>
      </c>
      <c r="G83" s="13">
        <v>6</v>
      </c>
      <c r="H83" s="14">
        <v>24</v>
      </c>
      <c r="I83" s="12">
        <v>1</v>
      </c>
      <c r="J83" s="13"/>
      <c r="K83" s="14">
        <v>1</v>
      </c>
      <c r="L83" s="12">
        <v>2</v>
      </c>
      <c r="M83" s="13">
        <v>1</v>
      </c>
      <c r="N83" s="14">
        <v>3</v>
      </c>
      <c r="O83" s="12"/>
      <c r="P83" s="13"/>
      <c r="Q83" s="46"/>
      <c r="R83" s="12"/>
      <c r="S83" s="13"/>
      <c r="T83" s="46"/>
      <c r="U83" s="12"/>
      <c r="V83" s="13"/>
      <c r="W83" s="14"/>
      <c r="X83" s="12">
        <v>6</v>
      </c>
      <c r="Y83" s="13">
        <v>2</v>
      </c>
      <c r="Z83" s="14">
        <v>8</v>
      </c>
      <c r="AA83" s="12">
        <f t="shared" si="95"/>
        <v>80</v>
      </c>
      <c r="AB83" s="13">
        <f t="shared" si="96"/>
        <v>29</v>
      </c>
      <c r="AC83" s="46">
        <f t="shared" si="97"/>
        <v>109</v>
      </c>
    </row>
    <row r="84" spans="1:29" ht="12.6" hidden="1" customHeight="1" x14ac:dyDescent="0.2">
      <c r="A84" s="562"/>
      <c r="B84" s="3" t="s">
        <v>140</v>
      </c>
      <c r="C84" s="12"/>
      <c r="D84" s="13"/>
      <c r="E84" s="14"/>
      <c r="F84" s="12"/>
      <c r="G84" s="13"/>
      <c r="H84" s="14"/>
      <c r="I84" s="12"/>
      <c r="J84" s="13"/>
      <c r="K84" s="14"/>
      <c r="L84" s="12"/>
      <c r="M84" s="13"/>
      <c r="N84" s="14"/>
      <c r="O84" s="12"/>
      <c r="P84" s="13"/>
      <c r="Q84" s="46"/>
      <c r="R84" s="12"/>
      <c r="S84" s="13"/>
      <c r="T84" s="46"/>
      <c r="U84" s="12"/>
      <c r="V84" s="13"/>
      <c r="W84" s="14"/>
      <c r="X84" s="12"/>
      <c r="Y84" s="13"/>
      <c r="Z84" s="14"/>
      <c r="AA84" s="12">
        <f t="shared" si="95"/>
        <v>0</v>
      </c>
      <c r="AB84" s="13">
        <f t="shared" si="96"/>
        <v>0</v>
      </c>
      <c r="AC84" s="46">
        <f t="shared" si="97"/>
        <v>0</v>
      </c>
    </row>
    <row r="85" spans="1:29" ht="12.6" customHeight="1" x14ac:dyDescent="0.2">
      <c r="A85" s="109" t="s">
        <v>146</v>
      </c>
      <c r="B85" s="3" t="s">
        <v>87</v>
      </c>
      <c r="C85" s="12">
        <v>4</v>
      </c>
      <c r="D85" s="13">
        <v>8</v>
      </c>
      <c r="E85" s="14">
        <v>12</v>
      </c>
      <c r="F85" s="12">
        <v>2</v>
      </c>
      <c r="G85" s="13">
        <v>1</v>
      </c>
      <c r="H85" s="14">
        <v>3</v>
      </c>
      <c r="I85" s="12"/>
      <c r="J85" s="13"/>
      <c r="K85" s="14"/>
      <c r="L85" s="12"/>
      <c r="M85" s="13"/>
      <c r="N85" s="14"/>
      <c r="O85" s="12">
        <v>1</v>
      </c>
      <c r="P85" s="13">
        <v>1</v>
      </c>
      <c r="Q85" s="46">
        <v>2</v>
      </c>
      <c r="R85" s="12"/>
      <c r="S85" s="13"/>
      <c r="T85" s="46"/>
      <c r="U85" s="12"/>
      <c r="V85" s="13"/>
      <c r="W85" s="14"/>
      <c r="X85" s="12"/>
      <c r="Y85" s="13"/>
      <c r="Z85" s="14"/>
      <c r="AA85" s="12">
        <f t="shared" ref="AA85" si="98">SUM(C85,F85,I85,L85,O85,R85,U85,X85)</f>
        <v>7</v>
      </c>
      <c r="AB85" s="13">
        <f t="shared" ref="AB85" si="99">SUM(D85,G85,J85,M85,P85,S85,V85,Y85)</f>
        <v>10</v>
      </c>
      <c r="AC85" s="46">
        <f t="shared" ref="AC85" si="100">SUM(AA85:AB85)</f>
        <v>17</v>
      </c>
    </row>
    <row r="86" spans="1:29" ht="12.6" customHeight="1" x14ac:dyDescent="0.2">
      <c r="A86" s="100" t="s">
        <v>135</v>
      </c>
      <c r="B86" s="3" t="s">
        <v>2</v>
      </c>
      <c r="C86" s="12">
        <v>11</v>
      </c>
      <c r="D86" s="13">
        <v>8</v>
      </c>
      <c r="E86" s="14">
        <v>19</v>
      </c>
      <c r="F86" s="12">
        <v>4</v>
      </c>
      <c r="G86" s="13">
        <v>2</v>
      </c>
      <c r="H86" s="14">
        <v>6</v>
      </c>
      <c r="I86" s="12"/>
      <c r="J86" s="13"/>
      <c r="K86" s="14"/>
      <c r="L86" s="12">
        <v>2</v>
      </c>
      <c r="M86" s="13"/>
      <c r="N86" s="14">
        <v>2</v>
      </c>
      <c r="O86" s="12">
        <v>1</v>
      </c>
      <c r="P86" s="13"/>
      <c r="Q86" s="46">
        <v>1</v>
      </c>
      <c r="R86" s="12"/>
      <c r="S86" s="13"/>
      <c r="T86" s="46"/>
      <c r="U86" s="12"/>
      <c r="V86" s="13"/>
      <c r="W86" s="14"/>
      <c r="X86" s="12">
        <v>2</v>
      </c>
      <c r="Y86" s="13"/>
      <c r="Z86" s="14">
        <v>2</v>
      </c>
      <c r="AA86" s="12">
        <f t="shared" si="95"/>
        <v>20</v>
      </c>
      <c r="AB86" s="13">
        <f t="shared" si="96"/>
        <v>10</v>
      </c>
      <c r="AC86" s="46">
        <f t="shared" si="97"/>
        <v>30</v>
      </c>
    </row>
    <row r="87" spans="1:29" ht="12.6" customHeight="1" x14ac:dyDescent="0.2">
      <c r="A87" s="8" t="s">
        <v>49</v>
      </c>
      <c r="B87" s="3" t="s">
        <v>87</v>
      </c>
      <c r="C87" s="12">
        <v>6</v>
      </c>
      <c r="D87" s="13"/>
      <c r="E87" s="14">
        <v>6</v>
      </c>
      <c r="F87" s="12">
        <v>5</v>
      </c>
      <c r="G87" s="13">
        <v>1</v>
      </c>
      <c r="H87" s="14">
        <v>6</v>
      </c>
      <c r="I87" s="12"/>
      <c r="J87" s="13"/>
      <c r="K87" s="14"/>
      <c r="L87" s="12"/>
      <c r="M87" s="13"/>
      <c r="N87" s="14"/>
      <c r="O87" s="12">
        <v>1</v>
      </c>
      <c r="P87" s="13">
        <v>1</v>
      </c>
      <c r="Q87" s="46">
        <v>2</v>
      </c>
      <c r="R87" s="12"/>
      <c r="S87" s="13"/>
      <c r="T87" s="46"/>
      <c r="U87" s="12"/>
      <c r="V87" s="13"/>
      <c r="W87" s="14"/>
      <c r="X87" s="12">
        <v>1</v>
      </c>
      <c r="Y87" s="13"/>
      <c r="Z87" s="14">
        <v>1</v>
      </c>
      <c r="AA87" s="12">
        <f t="shared" si="95"/>
        <v>13</v>
      </c>
      <c r="AB87" s="13">
        <f t="shared" si="96"/>
        <v>2</v>
      </c>
      <c r="AC87" s="46">
        <f t="shared" si="97"/>
        <v>15</v>
      </c>
    </row>
    <row r="88" spans="1:29" ht="12.6" customHeight="1" x14ac:dyDescent="0.2">
      <c r="A88" s="562" t="s">
        <v>50</v>
      </c>
      <c r="B88" s="3" t="s">
        <v>86</v>
      </c>
      <c r="C88" s="12">
        <v>28</v>
      </c>
      <c r="D88" s="13">
        <v>17</v>
      </c>
      <c r="E88" s="14">
        <v>45</v>
      </c>
      <c r="F88" s="12">
        <v>9</v>
      </c>
      <c r="G88" s="13">
        <v>3</v>
      </c>
      <c r="H88" s="14">
        <v>12</v>
      </c>
      <c r="I88" s="12"/>
      <c r="J88" s="13"/>
      <c r="K88" s="14"/>
      <c r="L88" s="12"/>
      <c r="M88" s="13"/>
      <c r="N88" s="14"/>
      <c r="O88" s="12"/>
      <c r="P88" s="13">
        <v>1</v>
      </c>
      <c r="Q88" s="46">
        <v>1</v>
      </c>
      <c r="R88" s="12"/>
      <c r="S88" s="13"/>
      <c r="T88" s="46"/>
      <c r="U88" s="12"/>
      <c r="V88" s="13">
        <v>1</v>
      </c>
      <c r="W88" s="14">
        <v>1</v>
      </c>
      <c r="X88" s="12"/>
      <c r="Y88" s="13"/>
      <c r="Z88" s="14"/>
      <c r="AA88" s="12">
        <f t="shared" si="95"/>
        <v>37</v>
      </c>
      <c r="AB88" s="13">
        <f t="shared" si="96"/>
        <v>22</v>
      </c>
      <c r="AC88" s="46">
        <f t="shared" si="97"/>
        <v>59</v>
      </c>
    </row>
    <row r="89" spans="1:29" ht="12.6" hidden="1" customHeight="1" x14ac:dyDescent="0.2">
      <c r="A89" s="562"/>
      <c r="B89" s="3" t="s">
        <v>140</v>
      </c>
      <c r="C89" s="12"/>
      <c r="D89" s="13"/>
      <c r="E89" s="14"/>
      <c r="F89" s="12"/>
      <c r="G89" s="13"/>
      <c r="H89" s="14"/>
      <c r="I89" s="12"/>
      <c r="J89" s="13"/>
      <c r="K89" s="14"/>
      <c r="L89" s="12"/>
      <c r="M89" s="13"/>
      <c r="N89" s="14"/>
      <c r="O89" s="12"/>
      <c r="P89" s="13"/>
      <c r="Q89" s="46"/>
      <c r="R89" s="12"/>
      <c r="S89" s="13"/>
      <c r="T89" s="46"/>
      <c r="U89" s="12"/>
      <c r="V89" s="13"/>
      <c r="W89" s="14"/>
      <c r="X89" s="12"/>
      <c r="Y89" s="13"/>
      <c r="Z89" s="14"/>
      <c r="AA89" s="12">
        <f t="shared" si="95"/>
        <v>0</v>
      </c>
      <c r="AB89" s="13">
        <f t="shared" si="96"/>
        <v>0</v>
      </c>
      <c r="AC89" s="46">
        <f t="shared" si="97"/>
        <v>0</v>
      </c>
    </row>
    <row r="90" spans="1:29" s="4" customFormat="1" ht="12.6" customHeight="1" x14ac:dyDescent="0.2">
      <c r="A90" s="66" t="s">
        <v>101</v>
      </c>
      <c r="B90" s="9"/>
      <c r="C90" s="15">
        <f>SUM(C79:C89)</f>
        <v>109</v>
      </c>
      <c r="D90" s="16">
        <f>SUM(D79:D89)</f>
        <v>60</v>
      </c>
      <c r="E90" s="17">
        <f t="shared" ref="E90:AC90" si="101">SUM(E79:E88)</f>
        <v>169</v>
      </c>
      <c r="F90" s="15">
        <f>SUM(F79:F89)</f>
        <v>39</v>
      </c>
      <c r="G90" s="16">
        <f>SUM(G79:G89)</f>
        <v>13</v>
      </c>
      <c r="H90" s="17">
        <f t="shared" ref="H90" si="102">SUM(H79:H88)</f>
        <v>52</v>
      </c>
      <c r="I90" s="15">
        <f>SUM(I79:I89)</f>
        <v>1</v>
      </c>
      <c r="J90" s="16">
        <f>SUM(J79:J89)</f>
        <v>0</v>
      </c>
      <c r="K90" s="17">
        <f t="shared" ref="K90" si="103">SUM(K79:K88)</f>
        <v>1</v>
      </c>
      <c r="L90" s="15">
        <f>SUM(L79:L89)</f>
        <v>4</v>
      </c>
      <c r="M90" s="16">
        <f>SUM(M79:M89)</f>
        <v>1</v>
      </c>
      <c r="N90" s="17">
        <f t="shared" ref="N90" si="104">SUM(N79:N88)</f>
        <v>5</v>
      </c>
      <c r="O90" s="15">
        <f>SUM(O79:O89)</f>
        <v>3</v>
      </c>
      <c r="P90" s="16">
        <f>SUM(P79:P89)</f>
        <v>3</v>
      </c>
      <c r="Q90" s="47">
        <f t="shared" ref="Q90" si="105">SUM(Q79:Q88)</f>
        <v>6</v>
      </c>
      <c r="R90" s="15">
        <f>SUM(R79:R89)</f>
        <v>0</v>
      </c>
      <c r="S90" s="16">
        <f>SUM(S79:S89)</f>
        <v>0</v>
      </c>
      <c r="T90" s="47">
        <f t="shared" ref="T90" si="106">SUM(T79:T88)</f>
        <v>0</v>
      </c>
      <c r="U90" s="15">
        <f>SUM(U79:U89)</f>
        <v>1</v>
      </c>
      <c r="V90" s="16">
        <f>SUM(V79:V89)</f>
        <v>1</v>
      </c>
      <c r="W90" s="17">
        <f t="shared" ref="W90" si="107">SUM(W79:W88)</f>
        <v>2</v>
      </c>
      <c r="X90" s="15">
        <f>SUM(X79:X89)</f>
        <v>10</v>
      </c>
      <c r="Y90" s="16">
        <f>SUM(Y79:Y89)</f>
        <v>2</v>
      </c>
      <c r="Z90" s="17">
        <f t="shared" ref="Z90" si="108">SUM(Z79:Z88)</f>
        <v>12</v>
      </c>
      <c r="AA90" s="15">
        <f>SUM(AA79:AA88)</f>
        <v>167</v>
      </c>
      <c r="AB90" s="16">
        <f t="shared" si="101"/>
        <v>80</v>
      </c>
      <c r="AC90" s="47">
        <f t="shared" si="101"/>
        <v>247</v>
      </c>
    </row>
    <row r="91" spans="1:29" ht="12.6" customHeight="1" x14ac:dyDescent="0.2">
      <c r="A91" s="575" t="s">
        <v>141</v>
      </c>
      <c r="B91" s="3" t="s">
        <v>2</v>
      </c>
      <c r="C91" s="12">
        <v>51</v>
      </c>
      <c r="D91" s="13"/>
      <c r="E91" s="14">
        <v>51</v>
      </c>
      <c r="F91" s="12">
        <v>5</v>
      </c>
      <c r="G91" s="13"/>
      <c r="H91" s="14">
        <v>5</v>
      </c>
      <c r="I91" s="12"/>
      <c r="J91" s="13"/>
      <c r="K91" s="14"/>
      <c r="L91" s="12">
        <v>3</v>
      </c>
      <c r="M91" s="13"/>
      <c r="N91" s="14">
        <v>3</v>
      </c>
      <c r="O91" s="12">
        <v>1</v>
      </c>
      <c r="P91" s="13"/>
      <c r="Q91" s="46">
        <v>1</v>
      </c>
      <c r="R91" s="12"/>
      <c r="S91" s="13"/>
      <c r="T91" s="46"/>
      <c r="U91" s="12"/>
      <c r="V91" s="13"/>
      <c r="W91" s="14"/>
      <c r="X91" s="12">
        <v>2</v>
      </c>
      <c r="Y91" s="13"/>
      <c r="Z91" s="14">
        <v>2</v>
      </c>
      <c r="AA91" s="12">
        <f t="shared" ref="AA91:AA105" si="109">SUM(C91,F91,I91,L91,O91,R91,U91,X91)</f>
        <v>62</v>
      </c>
      <c r="AB91" s="13">
        <f t="shared" ref="AB91:AB105" si="110">SUM(D91,G91,J91,M91,P91,S91,V91,Y91)</f>
        <v>0</v>
      </c>
      <c r="AC91" s="46">
        <f t="shared" ref="AC91:AC111" si="111">SUM(AA91:AB91)</f>
        <v>62</v>
      </c>
    </row>
    <row r="92" spans="1:29" ht="12.6" hidden="1" customHeight="1" x14ac:dyDescent="0.2">
      <c r="A92" s="562"/>
      <c r="B92" s="3" t="s">
        <v>138</v>
      </c>
      <c r="C92" s="12"/>
      <c r="D92" s="13"/>
      <c r="E92" s="14"/>
      <c r="F92" s="12"/>
      <c r="G92" s="13"/>
      <c r="H92" s="14"/>
      <c r="I92" s="12"/>
      <c r="J92" s="13"/>
      <c r="K92" s="14"/>
      <c r="L92" s="12"/>
      <c r="M92" s="13"/>
      <c r="N92" s="14"/>
      <c r="O92" s="12"/>
      <c r="P92" s="13"/>
      <c r="Q92" s="46"/>
      <c r="R92" s="12"/>
      <c r="S92" s="13"/>
      <c r="T92" s="46"/>
      <c r="U92" s="12"/>
      <c r="V92" s="13"/>
      <c r="W92" s="14"/>
      <c r="X92" s="12"/>
      <c r="Y92" s="13"/>
      <c r="Z92" s="14"/>
      <c r="AA92" s="12">
        <f t="shared" si="109"/>
        <v>0</v>
      </c>
      <c r="AB92" s="13">
        <f t="shared" si="110"/>
        <v>0</v>
      </c>
      <c r="AC92" s="46">
        <f t="shared" si="111"/>
        <v>0</v>
      </c>
    </row>
    <row r="93" spans="1:29" ht="12.6" customHeight="1" x14ac:dyDescent="0.2">
      <c r="A93" s="90" t="s">
        <v>130</v>
      </c>
      <c r="B93" s="3" t="s">
        <v>89</v>
      </c>
      <c r="C93" s="12">
        <v>6</v>
      </c>
      <c r="D93" s="13">
        <v>1</v>
      </c>
      <c r="E93" s="14">
        <v>7</v>
      </c>
      <c r="F93" s="12">
        <v>2</v>
      </c>
      <c r="G93" s="13"/>
      <c r="H93" s="14">
        <v>2</v>
      </c>
      <c r="I93" s="12"/>
      <c r="J93" s="13"/>
      <c r="K93" s="14"/>
      <c r="L93" s="12">
        <v>1</v>
      </c>
      <c r="M93" s="13"/>
      <c r="N93" s="14">
        <v>1</v>
      </c>
      <c r="O93" s="12"/>
      <c r="P93" s="13"/>
      <c r="Q93" s="46"/>
      <c r="R93" s="12"/>
      <c r="S93" s="13"/>
      <c r="T93" s="46"/>
      <c r="U93" s="12"/>
      <c r="V93" s="13"/>
      <c r="W93" s="14"/>
      <c r="X93" s="12"/>
      <c r="Y93" s="13"/>
      <c r="Z93" s="14"/>
      <c r="AA93" s="12">
        <f t="shared" si="109"/>
        <v>9</v>
      </c>
      <c r="AB93" s="13">
        <f t="shared" si="110"/>
        <v>1</v>
      </c>
      <c r="AC93" s="46">
        <f t="shared" si="111"/>
        <v>10</v>
      </c>
    </row>
    <row r="94" spans="1:29" ht="12.6" hidden="1" customHeight="1" x14ac:dyDescent="0.2">
      <c r="A94" s="109"/>
      <c r="B94" s="3" t="s">
        <v>86</v>
      </c>
      <c r="C94" s="12"/>
      <c r="D94" s="13"/>
      <c r="E94" s="14"/>
      <c r="F94" s="12"/>
      <c r="G94" s="13"/>
      <c r="H94" s="14"/>
      <c r="I94" s="12"/>
      <c r="J94" s="13"/>
      <c r="K94" s="14"/>
      <c r="L94" s="12"/>
      <c r="M94" s="13"/>
      <c r="N94" s="14"/>
      <c r="O94" s="12"/>
      <c r="P94" s="13"/>
      <c r="Q94" s="46"/>
      <c r="R94" s="12"/>
      <c r="S94" s="13"/>
      <c r="T94" s="46"/>
      <c r="U94" s="12"/>
      <c r="V94" s="13"/>
      <c r="W94" s="14"/>
      <c r="X94" s="12"/>
      <c r="Y94" s="13"/>
      <c r="Z94" s="14"/>
      <c r="AA94" s="12">
        <f t="shared" ref="AA94" si="112">SUM(C94,F94,I94,L94,O94,R94,U94,X94)</f>
        <v>0</v>
      </c>
      <c r="AB94" s="13">
        <f t="shared" ref="AB94" si="113">SUM(D94,G94,J94,M94,P94,S94,V94,Y94)</f>
        <v>0</v>
      </c>
      <c r="AC94" s="46">
        <f t="shared" ref="AC94" si="114">SUM(AA94:AB94)</f>
        <v>0</v>
      </c>
    </row>
    <row r="95" spans="1:29" ht="12.6" customHeight="1" x14ac:dyDescent="0.2">
      <c r="A95" s="562" t="s">
        <v>142</v>
      </c>
      <c r="B95" s="3" t="s">
        <v>2</v>
      </c>
      <c r="C95" s="12"/>
      <c r="D95" s="13"/>
      <c r="E95" s="14"/>
      <c r="F95" s="12"/>
      <c r="G95" s="13"/>
      <c r="H95" s="14"/>
      <c r="I95" s="12"/>
      <c r="J95" s="13"/>
      <c r="K95" s="14"/>
      <c r="L95" s="12"/>
      <c r="M95" s="13"/>
      <c r="N95" s="14"/>
      <c r="O95" s="12"/>
      <c r="P95" s="13"/>
      <c r="Q95" s="46"/>
      <c r="R95" s="12"/>
      <c r="S95" s="13"/>
      <c r="T95" s="46"/>
      <c r="U95" s="12"/>
      <c r="V95" s="13"/>
      <c r="W95" s="14"/>
      <c r="X95" s="12"/>
      <c r="Y95" s="13"/>
      <c r="Z95" s="14"/>
      <c r="AA95" s="12">
        <f t="shared" si="109"/>
        <v>0</v>
      </c>
      <c r="AB95" s="13">
        <f t="shared" si="110"/>
        <v>0</v>
      </c>
      <c r="AC95" s="46">
        <f t="shared" si="111"/>
        <v>0</v>
      </c>
    </row>
    <row r="96" spans="1:29" ht="12.6" customHeight="1" x14ac:dyDescent="0.2">
      <c r="A96" s="562"/>
      <c r="B96" s="3" t="s">
        <v>88</v>
      </c>
      <c r="C96" s="12">
        <v>4</v>
      </c>
      <c r="D96" s="13"/>
      <c r="E96" s="14">
        <v>4</v>
      </c>
      <c r="F96" s="12"/>
      <c r="G96" s="13"/>
      <c r="H96" s="14"/>
      <c r="I96" s="12"/>
      <c r="J96" s="13"/>
      <c r="K96" s="14"/>
      <c r="L96" s="12"/>
      <c r="M96" s="13"/>
      <c r="N96" s="14"/>
      <c r="O96" s="12"/>
      <c r="P96" s="13"/>
      <c r="Q96" s="46"/>
      <c r="R96" s="12"/>
      <c r="S96" s="13"/>
      <c r="T96" s="46"/>
      <c r="U96" s="12"/>
      <c r="V96" s="13"/>
      <c r="W96" s="14"/>
      <c r="X96" s="12"/>
      <c r="Y96" s="13"/>
      <c r="Z96" s="14"/>
      <c r="AA96" s="12">
        <f t="shared" si="109"/>
        <v>4</v>
      </c>
      <c r="AB96" s="13">
        <f t="shared" si="110"/>
        <v>0</v>
      </c>
      <c r="AC96" s="46">
        <f t="shared" si="111"/>
        <v>4</v>
      </c>
    </row>
    <row r="97" spans="1:29" ht="12.6" customHeight="1" x14ac:dyDescent="0.2">
      <c r="A97" s="562" t="s">
        <v>51</v>
      </c>
      <c r="B97" s="3" t="s">
        <v>2</v>
      </c>
      <c r="C97" s="12">
        <v>89</v>
      </c>
      <c r="D97" s="13">
        <v>11</v>
      </c>
      <c r="E97" s="14">
        <v>100</v>
      </c>
      <c r="F97" s="12">
        <v>3</v>
      </c>
      <c r="G97" s="13"/>
      <c r="H97" s="14">
        <v>3</v>
      </c>
      <c r="I97" s="12">
        <v>2</v>
      </c>
      <c r="J97" s="13"/>
      <c r="K97" s="14">
        <v>2</v>
      </c>
      <c r="L97" s="12"/>
      <c r="M97" s="13"/>
      <c r="N97" s="14"/>
      <c r="O97" s="12"/>
      <c r="P97" s="13"/>
      <c r="Q97" s="46"/>
      <c r="R97" s="12"/>
      <c r="S97" s="13"/>
      <c r="T97" s="46"/>
      <c r="U97" s="12">
        <v>1</v>
      </c>
      <c r="V97" s="13"/>
      <c r="W97" s="14">
        <v>1</v>
      </c>
      <c r="X97" s="12">
        <v>4</v>
      </c>
      <c r="Y97" s="13">
        <v>1</v>
      </c>
      <c r="Z97" s="14">
        <v>5</v>
      </c>
      <c r="AA97" s="12">
        <f t="shared" si="109"/>
        <v>99</v>
      </c>
      <c r="AB97" s="13">
        <f t="shared" si="110"/>
        <v>12</v>
      </c>
      <c r="AC97" s="46">
        <f t="shared" si="111"/>
        <v>111</v>
      </c>
    </row>
    <row r="98" spans="1:29" ht="12.6" hidden="1" customHeight="1" x14ac:dyDescent="0.2">
      <c r="A98" s="562"/>
      <c r="B98" s="3" t="s">
        <v>138</v>
      </c>
      <c r="C98" s="12"/>
      <c r="D98" s="13"/>
      <c r="E98" s="14"/>
      <c r="F98" s="12"/>
      <c r="G98" s="13"/>
      <c r="H98" s="14"/>
      <c r="I98" s="12"/>
      <c r="J98" s="13"/>
      <c r="K98" s="14"/>
      <c r="L98" s="12"/>
      <c r="M98" s="13"/>
      <c r="N98" s="14"/>
      <c r="O98" s="12"/>
      <c r="P98" s="13"/>
      <c r="Q98" s="46"/>
      <c r="R98" s="12"/>
      <c r="S98" s="13"/>
      <c r="T98" s="46"/>
      <c r="U98" s="12"/>
      <c r="V98" s="13"/>
      <c r="W98" s="14"/>
      <c r="X98" s="12"/>
      <c r="Y98" s="13"/>
      <c r="Z98" s="14"/>
      <c r="AA98" s="12">
        <f t="shared" si="109"/>
        <v>0</v>
      </c>
      <c r="AB98" s="13">
        <f t="shared" si="110"/>
        <v>0</v>
      </c>
      <c r="AC98" s="46">
        <f t="shared" si="111"/>
        <v>0</v>
      </c>
    </row>
    <row r="99" spans="1:29" ht="12.6" customHeight="1" x14ac:dyDescent="0.2">
      <c r="A99" s="113" t="s">
        <v>155</v>
      </c>
      <c r="B99" s="3" t="s">
        <v>85</v>
      </c>
      <c r="C99" s="12"/>
      <c r="D99" s="13">
        <v>1</v>
      </c>
      <c r="E99" s="14">
        <v>1</v>
      </c>
      <c r="F99" s="12"/>
      <c r="G99" s="13"/>
      <c r="H99" s="14"/>
      <c r="I99" s="12"/>
      <c r="J99" s="13"/>
      <c r="K99" s="14"/>
      <c r="L99" s="12"/>
      <c r="M99" s="13"/>
      <c r="N99" s="14"/>
      <c r="O99" s="12"/>
      <c r="P99" s="13"/>
      <c r="Q99" s="46"/>
      <c r="R99" s="12"/>
      <c r="S99" s="13"/>
      <c r="T99" s="46"/>
      <c r="U99" s="12"/>
      <c r="V99" s="13"/>
      <c r="W99" s="14"/>
      <c r="X99" s="12"/>
      <c r="Y99" s="13"/>
      <c r="Z99" s="14"/>
      <c r="AA99" s="12">
        <f t="shared" ref="AA99:AA103" si="115">SUM(C99,F99,I99,L99,O99,R99,U99,X99)</f>
        <v>0</v>
      </c>
      <c r="AB99" s="13">
        <f t="shared" ref="AB99:AB103" si="116">SUM(D99,G99,J99,M99,P99,S99,V99,Y99)</f>
        <v>1</v>
      </c>
      <c r="AC99" s="46">
        <f t="shared" ref="AC99:AC103" si="117">SUM(AA99:AB99)</f>
        <v>1</v>
      </c>
    </row>
    <row r="100" spans="1:29" ht="12.6" customHeight="1" x14ac:dyDescent="0.2">
      <c r="A100" s="113" t="s">
        <v>156</v>
      </c>
      <c r="B100" s="3" t="s">
        <v>85</v>
      </c>
      <c r="C100" s="12">
        <v>5</v>
      </c>
      <c r="D100" s="13"/>
      <c r="E100" s="14">
        <v>5</v>
      </c>
      <c r="F100" s="12"/>
      <c r="G100" s="13"/>
      <c r="H100" s="14"/>
      <c r="I100" s="12"/>
      <c r="J100" s="13"/>
      <c r="K100" s="14"/>
      <c r="L100" s="12"/>
      <c r="M100" s="13"/>
      <c r="N100" s="14"/>
      <c r="O100" s="12"/>
      <c r="P100" s="13"/>
      <c r="Q100" s="46"/>
      <c r="R100" s="12"/>
      <c r="S100" s="13"/>
      <c r="T100" s="46"/>
      <c r="U100" s="12"/>
      <c r="V100" s="13"/>
      <c r="W100" s="14"/>
      <c r="X100" s="12"/>
      <c r="Y100" s="13"/>
      <c r="Z100" s="14"/>
      <c r="AA100" s="12">
        <f t="shared" si="115"/>
        <v>5</v>
      </c>
      <c r="AB100" s="13">
        <f t="shared" si="116"/>
        <v>0</v>
      </c>
      <c r="AC100" s="46">
        <f t="shared" si="117"/>
        <v>5</v>
      </c>
    </row>
    <row r="101" spans="1:29" ht="12.6" customHeight="1" x14ac:dyDescent="0.2">
      <c r="A101" s="113" t="s">
        <v>157</v>
      </c>
      <c r="B101" s="3" t="s">
        <v>85</v>
      </c>
      <c r="C101" s="12">
        <v>1</v>
      </c>
      <c r="D101" s="13"/>
      <c r="E101" s="14">
        <v>1</v>
      </c>
      <c r="F101" s="12"/>
      <c r="G101" s="13"/>
      <c r="H101" s="14"/>
      <c r="I101" s="12"/>
      <c r="J101" s="13"/>
      <c r="K101" s="14"/>
      <c r="L101" s="12"/>
      <c r="M101" s="13"/>
      <c r="N101" s="14"/>
      <c r="O101" s="12"/>
      <c r="P101" s="13"/>
      <c r="Q101" s="46"/>
      <c r="R101" s="12"/>
      <c r="S101" s="13"/>
      <c r="T101" s="46"/>
      <c r="U101" s="12"/>
      <c r="V101" s="13"/>
      <c r="W101" s="14"/>
      <c r="X101" s="12"/>
      <c r="Y101" s="13"/>
      <c r="Z101" s="14"/>
      <c r="AA101" s="12">
        <f t="shared" si="115"/>
        <v>1</v>
      </c>
      <c r="AB101" s="13">
        <f t="shared" si="116"/>
        <v>0</v>
      </c>
      <c r="AC101" s="46">
        <f t="shared" si="117"/>
        <v>1</v>
      </c>
    </row>
    <row r="102" spans="1:29" ht="12.6" customHeight="1" x14ac:dyDescent="0.2">
      <c r="A102" s="113" t="s">
        <v>158</v>
      </c>
      <c r="B102" s="3" t="s">
        <v>85</v>
      </c>
      <c r="C102" s="12">
        <v>5</v>
      </c>
      <c r="D102" s="13">
        <v>1</v>
      </c>
      <c r="E102" s="14">
        <v>6</v>
      </c>
      <c r="F102" s="12"/>
      <c r="G102" s="13"/>
      <c r="H102" s="14"/>
      <c r="I102" s="12"/>
      <c r="J102" s="13"/>
      <c r="K102" s="14"/>
      <c r="L102" s="12"/>
      <c r="M102" s="13"/>
      <c r="N102" s="14"/>
      <c r="O102" s="12"/>
      <c r="P102" s="13"/>
      <c r="Q102" s="46"/>
      <c r="R102" s="12"/>
      <c r="S102" s="13"/>
      <c r="T102" s="46"/>
      <c r="U102" s="12"/>
      <c r="V102" s="13"/>
      <c r="W102" s="14"/>
      <c r="X102" s="12"/>
      <c r="Y102" s="13"/>
      <c r="Z102" s="14"/>
      <c r="AA102" s="12">
        <f t="shared" si="115"/>
        <v>5</v>
      </c>
      <c r="AB102" s="13">
        <f t="shared" si="116"/>
        <v>1</v>
      </c>
      <c r="AC102" s="46">
        <f t="shared" si="117"/>
        <v>6</v>
      </c>
    </row>
    <row r="103" spans="1:29" ht="12.6" customHeight="1" x14ac:dyDescent="0.2">
      <c r="A103" s="113" t="s">
        <v>52</v>
      </c>
      <c r="B103" s="3" t="s">
        <v>85</v>
      </c>
      <c r="C103" s="12">
        <v>10</v>
      </c>
      <c r="D103" s="13">
        <v>5</v>
      </c>
      <c r="E103" s="14">
        <v>15</v>
      </c>
      <c r="F103" s="12">
        <v>1</v>
      </c>
      <c r="G103" s="13"/>
      <c r="H103" s="14">
        <v>1</v>
      </c>
      <c r="I103" s="12">
        <v>2</v>
      </c>
      <c r="J103" s="13"/>
      <c r="K103" s="14">
        <v>2</v>
      </c>
      <c r="L103" s="12"/>
      <c r="M103" s="13"/>
      <c r="N103" s="14"/>
      <c r="O103" s="12"/>
      <c r="P103" s="13"/>
      <c r="Q103" s="46"/>
      <c r="R103" s="12"/>
      <c r="S103" s="13"/>
      <c r="T103" s="46"/>
      <c r="U103" s="12"/>
      <c r="V103" s="13"/>
      <c r="W103" s="14"/>
      <c r="X103" s="12">
        <v>2</v>
      </c>
      <c r="Y103" s="13"/>
      <c r="Z103" s="14">
        <v>2</v>
      </c>
      <c r="AA103" s="12">
        <f t="shared" si="115"/>
        <v>15</v>
      </c>
      <c r="AB103" s="13">
        <f t="shared" si="116"/>
        <v>5</v>
      </c>
      <c r="AC103" s="46">
        <f t="shared" si="117"/>
        <v>20</v>
      </c>
    </row>
    <row r="104" spans="1:29" ht="12.6" hidden="1" customHeight="1" x14ac:dyDescent="0.2">
      <c r="A104" s="562" t="s">
        <v>52</v>
      </c>
      <c r="B104" s="3" t="s">
        <v>85</v>
      </c>
      <c r="C104" s="12"/>
      <c r="D104" s="13"/>
      <c r="E104" s="14"/>
      <c r="F104" s="12"/>
      <c r="G104" s="13"/>
      <c r="H104" s="14"/>
      <c r="I104" s="12"/>
      <c r="J104" s="13"/>
      <c r="K104" s="14"/>
      <c r="L104" s="12"/>
      <c r="M104" s="13"/>
      <c r="N104" s="14"/>
      <c r="O104" s="12"/>
      <c r="P104" s="13"/>
      <c r="Q104" s="46"/>
      <c r="R104" s="12"/>
      <c r="S104" s="13"/>
      <c r="T104" s="46"/>
      <c r="U104" s="12"/>
      <c r="V104" s="13"/>
      <c r="W104" s="14"/>
      <c r="X104" s="12"/>
      <c r="Y104" s="13"/>
      <c r="Z104" s="14"/>
      <c r="AA104" s="12">
        <f t="shared" si="109"/>
        <v>0</v>
      </c>
      <c r="AB104" s="13">
        <f t="shared" si="110"/>
        <v>0</v>
      </c>
      <c r="AC104" s="46">
        <f t="shared" si="111"/>
        <v>0</v>
      </c>
    </row>
    <row r="105" spans="1:29" ht="12.6" hidden="1" customHeight="1" x14ac:dyDescent="0.2">
      <c r="A105" s="562"/>
      <c r="B105" s="3" t="s">
        <v>138</v>
      </c>
      <c r="C105" s="12"/>
      <c r="D105" s="13"/>
      <c r="E105" s="14"/>
      <c r="F105" s="12"/>
      <c r="G105" s="13"/>
      <c r="H105" s="14"/>
      <c r="I105" s="12"/>
      <c r="J105" s="13"/>
      <c r="K105" s="14"/>
      <c r="L105" s="12"/>
      <c r="M105" s="13"/>
      <c r="N105" s="14"/>
      <c r="O105" s="12"/>
      <c r="P105" s="13"/>
      <c r="Q105" s="46"/>
      <c r="R105" s="12"/>
      <c r="S105" s="13"/>
      <c r="T105" s="46"/>
      <c r="U105" s="12"/>
      <c r="V105" s="13"/>
      <c r="W105" s="14"/>
      <c r="X105" s="12"/>
      <c r="Y105" s="13"/>
      <c r="Z105" s="14"/>
      <c r="AA105" s="12">
        <f t="shared" si="109"/>
        <v>0</v>
      </c>
      <c r="AB105" s="13">
        <f t="shared" si="110"/>
        <v>0</v>
      </c>
      <c r="AC105" s="46">
        <f t="shared" si="111"/>
        <v>0</v>
      </c>
    </row>
    <row r="106" spans="1:29" ht="12.6" hidden="1" customHeight="1" x14ac:dyDescent="0.2">
      <c r="A106" s="109" t="s">
        <v>147</v>
      </c>
      <c r="B106" s="3" t="s">
        <v>85</v>
      </c>
      <c r="C106" s="12"/>
      <c r="D106" s="13"/>
      <c r="E106" s="14"/>
      <c r="F106" s="12"/>
      <c r="G106" s="13"/>
      <c r="H106" s="14"/>
      <c r="I106" s="12"/>
      <c r="J106" s="13"/>
      <c r="K106" s="14"/>
      <c r="L106" s="12"/>
      <c r="M106" s="13"/>
      <c r="N106" s="14"/>
      <c r="O106" s="12"/>
      <c r="P106" s="13"/>
      <c r="Q106" s="46"/>
      <c r="R106" s="12"/>
      <c r="S106" s="13"/>
      <c r="T106" s="46"/>
      <c r="U106" s="12"/>
      <c r="V106" s="13"/>
      <c r="W106" s="14"/>
      <c r="X106" s="12"/>
      <c r="Y106" s="13"/>
      <c r="Z106" s="14"/>
      <c r="AA106" s="12">
        <f t="shared" ref="AA106" si="118">SUM(C106,F106,I106,L106,O106,R106,U106,X106)</f>
        <v>0</v>
      </c>
      <c r="AB106" s="13">
        <f t="shared" ref="AB106" si="119">SUM(D106,G106,J106,M106,P106,S106,V106,Y106)</f>
        <v>0</v>
      </c>
      <c r="AC106" s="46">
        <f t="shared" ref="AC106" si="120">SUM(AA106:AB106)</f>
        <v>0</v>
      </c>
    </row>
    <row r="107" spans="1:29" ht="12.6" customHeight="1" x14ac:dyDescent="0.2">
      <c r="A107" s="562" t="s">
        <v>53</v>
      </c>
      <c r="B107" s="3" t="s">
        <v>88</v>
      </c>
      <c r="C107" s="12">
        <v>1</v>
      </c>
      <c r="D107" s="13"/>
      <c r="E107" s="14">
        <v>1</v>
      </c>
      <c r="F107" s="12"/>
      <c r="G107" s="13"/>
      <c r="H107" s="14"/>
      <c r="I107" s="12"/>
      <c r="J107" s="13"/>
      <c r="K107" s="14"/>
      <c r="L107" s="12"/>
      <c r="M107" s="13"/>
      <c r="N107" s="14"/>
      <c r="O107" s="12"/>
      <c r="P107" s="13"/>
      <c r="Q107" s="46"/>
      <c r="R107" s="12"/>
      <c r="S107" s="13"/>
      <c r="T107" s="46"/>
      <c r="U107" s="12"/>
      <c r="V107" s="13"/>
      <c r="W107" s="14"/>
      <c r="X107" s="12"/>
      <c r="Y107" s="13"/>
      <c r="Z107" s="14"/>
      <c r="AA107" s="12">
        <f t="shared" ref="AA107:AB111" si="121">SUM(C107,F107,I107,L107,O107,R107,U107,X107)</f>
        <v>1</v>
      </c>
      <c r="AB107" s="13">
        <f t="shared" si="121"/>
        <v>0</v>
      </c>
      <c r="AC107" s="46">
        <f t="shared" si="111"/>
        <v>1</v>
      </c>
    </row>
    <row r="108" spans="1:29" ht="12.6" customHeight="1" x14ac:dyDescent="0.2">
      <c r="A108" s="562"/>
      <c r="B108" s="3" t="s">
        <v>143</v>
      </c>
      <c r="C108" s="12">
        <v>2</v>
      </c>
      <c r="D108" s="13"/>
      <c r="E108" s="14">
        <v>2</v>
      </c>
      <c r="F108" s="12"/>
      <c r="G108" s="13"/>
      <c r="H108" s="14"/>
      <c r="I108" s="12"/>
      <c r="J108" s="13"/>
      <c r="K108" s="14"/>
      <c r="L108" s="12"/>
      <c r="M108" s="13"/>
      <c r="N108" s="14"/>
      <c r="O108" s="12"/>
      <c r="P108" s="13"/>
      <c r="Q108" s="46"/>
      <c r="R108" s="12"/>
      <c r="S108" s="13"/>
      <c r="T108" s="46"/>
      <c r="U108" s="12"/>
      <c r="V108" s="13"/>
      <c r="W108" s="14"/>
      <c r="X108" s="12"/>
      <c r="Y108" s="13"/>
      <c r="Z108" s="14"/>
      <c r="AA108" s="12">
        <f t="shared" si="121"/>
        <v>2</v>
      </c>
      <c r="AB108" s="13">
        <f t="shared" si="121"/>
        <v>0</v>
      </c>
      <c r="AC108" s="46">
        <f t="shared" si="111"/>
        <v>2</v>
      </c>
    </row>
    <row r="109" spans="1:29" ht="12.6" hidden="1" customHeight="1" x14ac:dyDescent="0.2">
      <c r="A109" s="90" t="s">
        <v>131</v>
      </c>
      <c r="B109" s="3" t="s">
        <v>88</v>
      </c>
      <c r="C109" s="12"/>
      <c r="D109" s="13"/>
      <c r="E109" s="14"/>
      <c r="F109" s="12"/>
      <c r="G109" s="13"/>
      <c r="H109" s="14"/>
      <c r="I109" s="12"/>
      <c r="J109" s="13"/>
      <c r="K109" s="14"/>
      <c r="L109" s="12"/>
      <c r="M109" s="13"/>
      <c r="N109" s="14"/>
      <c r="O109" s="12"/>
      <c r="P109" s="13"/>
      <c r="Q109" s="46"/>
      <c r="R109" s="12"/>
      <c r="S109" s="13"/>
      <c r="T109" s="46"/>
      <c r="U109" s="12"/>
      <c r="V109" s="13"/>
      <c r="W109" s="14"/>
      <c r="X109" s="12"/>
      <c r="Y109" s="13"/>
      <c r="Z109" s="14"/>
      <c r="AA109" s="12">
        <f t="shared" si="121"/>
        <v>0</v>
      </c>
      <c r="AB109" s="13">
        <f t="shared" si="121"/>
        <v>0</v>
      </c>
      <c r="AC109" s="46">
        <f t="shared" si="111"/>
        <v>0</v>
      </c>
    </row>
    <row r="110" spans="1:29" ht="12.6" hidden="1" customHeight="1" x14ac:dyDescent="0.2">
      <c r="A110" s="8" t="s">
        <v>54</v>
      </c>
      <c r="B110" s="3" t="s">
        <v>2</v>
      </c>
      <c r="C110" s="12"/>
      <c r="D110" s="13"/>
      <c r="E110" s="14"/>
      <c r="F110" s="12"/>
      <c r="G110" s="13"/>
      <c r="H110" s="14"/>
      <c r="I110" s="12"/>
      <c r="J110" s="13"/>
      <c r="K110" s="14"/>
      <c r="L110" s="12"/>
      <c r="M110" s="13"/>
      <c r="N110" s="14"/>
      <c r="O110" s="12"/>
      <c r="P110" s="13"/>
      <c r="Q110" s="46"/>
      <c r="R110" s="12"/>
      <c r="S110" s="13"/>
      <c r="T110" s="46"/>
      <c r="U110" s="12"/>
      <c r="V110" s="13"/>
      <c r="W110" s="14"/>
      <c r="X110" s="12"/>
      <c r="Y110" s="13"/>
      <c r="Z110" s="14"/>
      <c r="AA110" s="12">
        <f t="shared" si="121"/>
        <v>0</v>
      </c>
      <c r="AB110" s="13">
        <f t="shared" si="121"/>
        <v>0</v>
      </c>
      <c r="AC110" s="46">
        <f t="shared" si="111"/>
        <v>0</v>
      </c>
    </row>
    <row r="111" spans="1:29" ht="12.6" customHeight="1" x14ac:dyDescent="0.2">
      <c r="A111" s="8" t="s">
        <v>55</v>
      </c>
      <c r="B111" s="3" t="s">
        <v>86</v>
      </c>
      <c r="C111" s="12">
        <v>15</v>
      </c>
      <c r="D111" s="13"/>
      <c r="E111" s="14">
        <v>15</v>
      </c>
      <c r="F111" s="12">
        <v>5</v>
      </c>
      <c r="G111" s="13"/>
      <c r="H111" s="14">
        <v>5</v>
      </c>
      <c r="I111" s="12">
        <v>1</v>
      </c>
      <c r="J111" s="13"/>
      <c r="K111" s="14">
        <v>1</v>
      </c>
      <c r="L111" s="12">
        <v>1</v>
      </c>
      <c r="M111" s="13"/>
      <c r="N111" s="14">
        <v>1</v>
      </c>
      <c r="O111" s="12"/>
      <c r="P111" s="13"/>
      <c r="Q111" s="46"/>
      <c r="R111" s="12"/>
      <c r="S111" s="13"/>
      <c r="T111" s="46"/>
      <c r="U111" s="12">
        <v>2</v>
      </c>
      <c r="V111" s="13">
        <v>1</v>
      </c>
      <c r="W111" s="14">
        <v>3</v>
      </c>
      <c r="X111" s="12">
        <v>1</v>
      </c>
      <c r="Y111" s="13"/>
      <c r="Z111" s="14">
        <v>1</v>
      </c>
      <c r="AA111" s="12">
        <f t="shared" si="121"/>
        <v>25</v>
      </c>
      <c r="AB111" s="13">
        <f t="shared" si="121"/>
        <v>1</v>
      </c>
      <c r="AC111" s="46">
        <f t="shared" si="111"/>
        <v>26</v>
      </c>
    </row>
    <row r="112" spans="1:29" s="4" customFormat="1" ht="12.6" customHeight="1" x14ac:dyDescent="0.2">
      <c r="A112" s="66" t="s">
        <v>102</v>
      </c>
      <c r="B112" s="9"/>
      <c r="C112" s="15">
        <f t="shared" ref="C112:Z112" si="122">SUM(C91:C111)</f>
        <v>189</v>
      </c>
      <c r="D112" s="16">
        <f t="shared" si="122"/>
        <v>19</v>
      </c>
      <c r="E112" s="17">
        <f t="shared" si="122"/>
        <v>208</v>
      </c>
      <c r="F112" s="15">
        <f t="shared" si="122"/>
        <v>16</v>
      </c>
      <c r="G112" s="16">
        <f t="shared" si="122"/>
        <v>0</v>
      </c>
      <c r="H112" s="17">
        <f t="shared" si="122"/>
        <v>16</v>
      </c>
      <c r="I112" s="15">
        <f t="shared" si="122"/>
        <v>5</v>
      </c>
      <c r="J112" s="16">
        <f t="shared" si="122"/>
        <v>0</v>
      </c>
      <c r="K112" s="17">
        <f t="shared" si="122"/>
        <v>5</v>
      </c>
      <c r="L112" s="15">
        <f t="shared" si="122"/>
        <v>5</v>
      </c>
      <c r="M112" s="16">
        <f t="shared" si="122"/>
        <v>0</v>
      </c>
      <c r="N112" s="17">
        <f t="shared" si="122"/>
        <v>5</v>
      </c>
      <c r="O112" s="15">
        <f t="shared" si="122"/>
        <v>1</v>
      </c>
      <c r="P112" s="16">
        <f t="shared" si="122"/>
        <v>0</v>
      </c>
      <c r="Q112" s="47">
        <f t="shared" si="122"/>
        <v>1</v>
      </c>
      <c r="R112" s="15">
        <f t="shared" si="122"/>
        <v>0</v>
      </c>
      <c r="S112" s="16">
        <f t="shared" si="122"/>
        <v>0</v>
      </c>
      <c r="T112" s="47">
        <f t="shared" si="122"/>
        <v>0</v>
      </c>
      <c r="U112" s="15">
        <f t="shared" si="122"/>
        <v>3</v>
      </c>
      <c r="V112" s="16">
        <f t="shared" si="122"/>
        <v>1</v>
      </c>
      <c r="W112" s="17">
        <f t="shared" si="122"/>
        <v>4</v>
      </c>
      <c r="X112" s="15">
        <f t="shared" si="122"/>
        <v>9</v>
      </c>
      <c r="Y112" s="16">
        <f t="shared" si="122"/>
        <v>1</v>
      </c>
      <c r="Z112" s="17">
        <f t="shared" si="122"/>
        <v>10</v>
      </c>
      <c r="AA112" s="15">
        <f t="shared" ref="AA112:AC112" si="123">SUM(AA91:AA111)</f>
        <v>228</v>
      </c>
      <c r="AB112" s="16">
        <f t="shared" si="123"/>
        <v>21</v>
      </c>
      <c r="AC112" s="47">
        <f t="shared" si="123"/>
        <v>249</v>
      </c>
    </row>
    <row r="113" spans="1:29" ht="12.6" customHeight="1" x14ac:dyDescent="0.2">
      <c r="A113" s="67" t="s">
        <v>56</v>
      </c>
      <c r="B113" s="68" t="s">
        <v>2</v>
      </c>
      <c r="C113" s="69">
        <v>22</v>
      </c>
      <c r="D113" s="70">
        <v>6</v>
      </c>
      <c r="E113" s="71">
        <v>28</v>
      </c>
      <c r="F113" s="69">
        <v>7</v>
      </c>
      <c r="G113" s="70">
        <v>2</v>
      </c>
      <c r="H113" s="71">
        <v>9</v>
      </c>
      <c r="I113" s="69"/>
      <c r="J113" s="70"/>
      <c r="K113" s="71"/>
      <c r="L113" s="69"/>
      <c r="M113" s="70"/>
      <c r="N113" s="71"/>
      <c r="O113" s="69"/>
      <c r="P113" s="70">
        <v>2</v>
      </c>
      <c r="Q113" s="72">
        <v>2</v>
      </c>
      <c r="R113" s="69"/>
      <c r="S113" s="70"/>
      <c r="T113" s="72"/>
      <c r="U113" s="69">
        <v>1</v>
      </c>
      <c r="V113" s="70"/>
      <c r="W113" s="71">
        <v>1</v>
      </c>
      <c r="X113" s="69"/>
      <c r="Y113" s="70"/>
      <c r="Z113" s="71"/>
      <c r="AA113" s="69">
        <f t="shared" ref="AA113:AB116" si="124">SUM(C113,F113,I113,L113,O113,R113,U113,X113)</f>
        <v>30</v>
      </c>
      <c r="AB113" s="70">
        <f t="shared" si="124"/>
        <v>10</v>
      </c>
      <c r="AC113" s="72">
        <f t="shared" ref="AC113" si="125">SUM(AA113:AB113)</f>
        <v>40</v>
      </c>
    </row>
    <row r="114" spans="1:29" ht="12.6" customHeight="1" x14ac:dyDescent="0.2">
      <c r="A114" s="8" t="s">
        <v>57</v>
      </c>
      <c r="B114" s="3" t="s">
        <v>2</v>
      </c>
      <c r="C114" s="12">
        <v>143</v>
      </c>
      <c r="D114" s="13">
        <v>29</v>
      </c>
      <c r="E114" s="14">
        <v>172</v>
      </c>
      <c r="F114" s="12">
        <v>19</v>
      </c>
      <c r="G114" s="13">
        <v>5</v>
      </c>
      <c r="H114" s="14">
        <v>24</v>
      </c>
      <c r="I114" s="12">
        <v>2</v>
      </c>
      <c r="J114" s="13"/>
      <c r="K114" s="14">
        <v>2</v>
      </c>
      <c r="L114" s="12">
        <v>3</v>
      </c>
      <c r="M114" s="13"/>
      <c r="N114" s="14">
        <v>3</v>
      </c>
      <c r="O114" s="12">
        <v>9</v>
      </c>
      <c r="P114" s="13"/>
      <c r="Q114" s="46">
        <v>9</v>
      </c>
      <c r="R114" s="12">
        <v>1</v>
      </c>
      <c r="S114" s="13"/>
      <c r="T114" s="46">
        <v>1</v>
      </c>
      <c r="U114" s="12">
        <v>1</v>
      </c>
      <c r="V114" s="13"/>
      <c r="W114" s="14">
        <v>1</v>
      </c>
      <c r="X114" s="12">
        <v>11</v>
      </c>
      <c r="Y114" s="13">
        <v>1</v>
      </c>
      <c r="Z114" s="14">
        <v>12</v>
      </c>
      <c r="AA114" s="12">
        <f t="shared" si="124"/>
        <v>189</v>
      </c>
      <c r="AB114" s="13">
        <f t="shared" si="124"/>
        <v>35</v>
      </c>
      <c r="AC114" s="46">
        <f t="shared" ref="AC114:AC116" si="126">SUM(AA114:AB114)</f>
        <v>224</v>
      </c>
    </row>
    <row r="115" spans="1:29" ht="12.6" customHeight="1" x14ac:dyDescent="0.2">
      <c r="A115" s="113" t="s">
        <v>151</v>
      </c>
      <c r="B115" s="3" t="s">
        <v>2</v>
      </c>
      <c r="C115" s="12">
        <v>2</v>
      </c>
      <c r="D115" s="13">
        <v>1</v>
      </c>
      <c r="E115" s="14">
        <v>3</v>
      </c>
      <c r="F115" s="12">
        <v>2</v>
      </c>
      <c r="G115" s="13"/>
      <c r="H115" s="14">
        <v>2</v>
      </c>
      <c r="I115" s="12"/>
      <c r="J115" s="13"/>
      <c r="K115" s="14"/>
      <c r="L115" s="12"/>
      <c r="M115" s="13"/>
      <c r="N115" s="14"/>
      <c r="O115" s="12"/>
      <c r="P115" s="13"/>
      <c r="Q115" s="46"/>
      <c r="R115" s="12"/>
      <c r="S115" s="13"/>
      <c r="T115" s="46"/>
      <c r="U115" s="12"/>
      <c r="V115" s="13"/>
      <c r="W115" s="14"/>
      <c r="X115" s="12">
        <v>1</v>
      </c>
      <c r="Y115" s="13"/>
      <c r="Z115" s="14">
        <v>1</v>
      </c>
      <c r="AA115" s="12">
        <f t="shared" si="124"/>
        <v>5</v>
      </c>
      <c r="AB115" s="13">
        <f t="shared" si="124"/>
        <v>1</v>
      </c>
      <c r="AC115" s="46">
        <f t="shared" ref="AC115" si="127">SUM(AA115:AB115)</f>
        <v>6</v>
      </c>
    </row>
    <row r="116" spans="1:29" ht="12.6" customHeight="1" x14ac:dyDescent="0.2">
      <c r="A116" s="8" t="s">
        <v>58</v>
      </c>
      <c r="B116" s="3" t="s">
        <v>86</v>
      </c>
      <c r="C116" s="12">
        <v>14</v>
      </c>
      <c r="D116" s="13">
        <v>4</v>
      </c>
      <c r="E116" s="14">
        <v>18</v>
      </c>
      <c r="F116" s="12">
        <v>5</v>
      </c>
      <c r="G116" s="13">
        <v>1</v>
      </c>
      <c r="H116" s="14">
        <v>6</v>
      </c>
      <c r="I116" s="12"/>
      <c r="J116" s="13"/>
      <c r="K116" s="14"/>
      <c r="L116" s="12"/>
      <c r="M116" s="13"/>
      <c r="N116" s="14"/>
      <c r="O116" s="12"/>
      <c r="P116" s="13"/>
      <c r="Q116" s="46"/>
      <c r="R116" s="12"/>
      <c r="S116" s="13"/>
      <c r="T116" s="46"/>
      <c r="U116" s="12"/>
      <c r="V116" s="13"/>
      <c r="W116" s="14"/>
      <c r="X116" s="12"/>
      <c r="Y116" s="13"/>
      <c r="Z116" s="14"/>
      <c r="AA116" s="12">
        <f t="shared" si="124"/>
        <v>19</v>
      </c>
      <c r="AB116" s="13">
        <f t="shared" si="124"/>
        <v>5</v>
      </c>
      <c r="AC116" s="46">
        <f t="shared" si="126"/>
        <v>24</v>
      </c>
    </row>
    <row r="117" spans="1:29" s="4" customFormat="1" ht="12.6" customHeight="1" x14ac:dyDescent="0.2">
      <c r="A117" s="66" t="s">
        <v>103</v>
      </c>
      <c r="B117" s="9"/>
      <c r="C117" s="15">
        <f>SUM(C114:C116)</f>
        <v>159</v>
      </c>
      <c r="D117" s="16">
        <f t="shared" ref="D117:AC117" si="128">SUM(D114:D116)</f>
        <v>34</v>
      </c>
      <c r="E117" s="17">
        <f t="shared" si="128"/>
        <v>193</v>
      </c>
      <c r="F117" s="15">
        <f>SUM(F114:F116)</f>
        <v>26</v>
      </c>
      <c r="G117" s="16">
        <f t="shared" ref="G117:H117" si="129">SUM(G114:G116)</f>
        <v>6</v>
      </c>
      <c r="H117" s="17">
        <f t="shared" si="129"/>
        <v>32</v>
      </c>
      <c r="I117" s="15">
        <f>SUM(I114:I116)</f>
        <v>2</v>
      </c>
      <c r="J117" s="16">
        <f t="shared" ref="J117:K117" si="130">SUM(J114:J116)</f>
        <v>0</v>
      </c>
      <c r="K117" s="17">
        <f t="shared" si="130"/>
        <v>2</v>
      </c>
      <c r="L117" s="15">
        <f>SUM(L114:L116)</f>
        <v>3</v>
      </c>
      <c r="M117" s="16">
        <f t="shared" ref="M117:N117" si="131">SUM(M114:M116)</f>
        <v>0</v>
      </c>
      <c r="N117" s="17">
        <f t="shared" si="131"/>
        <v>3</v>
      </c>
      <c r="O117" s="15">
        <f>SUM(O114:O116)</f>
        <v>9</v>
      </c>
      <c r="P117" s="16">
        <f t="shared" ref="P117:Q117" si="132">SUM(P114:P116)</f>
        <v>0</v>
      </c>
      <c r="Q117" s="47">
        <f t="shared" si="132"/>
        <v>9</v>
      </c>
      <c r="R117" s="15">
        <f>SUM(R114:R116)</f>
        <v>1</v>
      </c>
      <c r="S117" s="16">
        <f t="shared" ref="S117:T117" si="133">SUM(S114:S116)</f>
        <v>0</v>
      </c>
      <c r="T117" s="47">
        <f t="shared" si="133"/>
        <v>1</v>
      </c>
      <c r="U117" s="15">
        <f>SUM(U114:U116)</f>
        <v>1</v>
      </c>
      <c r="V117" s="16">
        <f t="shared" ref="V117:W117" si="134">SUM(V114:V116)</f>
        <v>0</v>
      </c>
      <c r="W117" s="17">
        <f t="shared" si="134"/>
        <v>1</v>
      </c>
      <c r="X117" s="15">
        <f>SUM(X114:X116)</f>
        <v>12</v>
      </c>
      <c r="Y117" s="16">
        <f t="shared" ref="Y117:Z117" si="135">SUM(Y114:Y116)</f>
        <v>1</v>
      </c>
      <c r="Z117" s="17">
        <f t="shared" si="135"/>
        <v>13</v>
      </c>
      <c r="AA117" s="15">
        <f>SUM(AA114:AA116)</f>
        <v>213</v>
      </c>
      <c r="AB117" s="16">
        <f t="shared" si="128"/>
        <v>41</v>
      </c>
      <c r="AC117" s="47">
        <f t="shared" si="128"/>
        <v>254</v>
      </c>
    </row>
    <row r="118" spans="1:29" ht="12.6" customHeight="1" x14ac:dyDescent="0.2">
      <c r="A118" s="91" t="s">
        <v>27</v>
      </c>
      <c r="B118" s="3" t="s">
        <v>90</v>
      </c>
      <c r="C118" s="12">
        <v>40</v>
      </c>
      <c r="D118" s="13">
        <v>4</v>
      </c>
      <c r="E118" s="14">
        <v>44</v>
      </c>
      <c r="F118" s="12">
        <v>11</v>
      </c>
      <c r="G118" s="13"/>
      <c r="H118" s="14">
        <v>11</v>
      </c>
      <c r="I118" s="12"/>
      <c r="J118" s="13"/>
      <c r="K118" s="14"/>
      <c r="L118" s="12"/>
      <c r="M118" s="13"/>
      <c r="N118" s="14"/>
      <c r="O118" s="12"/>
      <c r="P118" s="13"/>
      <c r="Q118" s="46"/>
      <c r="R118" s="12"/>
      <c r="S118" s="13"/>
      <c r="T118" s="46"/>
      <c r="U118" s="12"/>
      <c r="V118" s="13"/>
      <c r="W118" s="14"/>
      <c r="X118" s="12">
        <v>9</v>
      </c>
      <c r="Y118" s="13">
        <v>1</v>
      </c>
      <c r="Z118" s="14">
        <v>10</v>
      </c>
      <c r="AA118" s="12">
        <f t="shared" ref="AA118:AB123" si="136">SUM(C118,F118,I118,L118,O118,R118,U118,X118)</f>
        <v>60</v>
      </c>
      <c r="AB118" s="13">
        <f t="shared" si="136"/>
        <v>5</v>
      </c>
      <c r="AC118" s="46">
        <f>SUM(AA118:AB118)</f>
        <v>65</v>
      </c>
    </row>
    <row r="119" spans="1:29" ht="12.6" hidden="1" customHeight="1" x14ac:dyDescent="0.2">
      <c r="A119" s="90" t="s">
        <v>3</v>
      </c>
      <c r="B119" s="3"/>
      <c r="C119" s="12"/>
      <c r="D119" s="13"/>
      <c r="E119" s="14"/>
      <c r="F119" s="12"/>
      <c r="G119" s="13"/>
      <c r="H119" s="14"/>
      <c r="I119" s="12"/>
      <c r="J119" s="13"/>
      <c r="K119" s="14"/>
      <c r="L119" s="12"/>
      <c r="M119" s="13"/>
      <c r="N119" s="14"/>
      <c r="O119" s="12"/>
      <c r="P119" s="13"/>
      <c r="Q119" s="46"/>
      <c r="R119" s="12"/>
      <c r="S119" s="13"/>
      <c r="T119" s="46"/>
      <c r="U119" s="12"/>
      <c r="V119" s="13"/>
      <c r="W119" s="14"/>
      <c r="X119" s="12"/>
      <c r="Y119" s="13"/>
      <c r="Z119" s="14"/>
      <c r="AA119" s="12">
        <f t="shared" si="136"/>
        <v>0</v>
      </c>
      <c r="AB119" s="13">
        <f t="shared" si="136"/>
        <v>0</v>
      </c>
      <c r="AC119" s="46">
        <f t="shared" ref="AC119" si="137">SUM(AA119:AB119)</f>
        <v>0</v>
      </c>
    </row>
    <row r="120" spans="1:29" s="10" customFormat="1" ht="12.6" customHeight="1" x14ac:dyDescent="0.25">
      <c r="A120" s="52" t="s">
        <v>104</v>
      </c>
      <c r="B120" s="22"/>
      <c r="C120" s="95">
        <f t="shared" ref="C120:Z120" si="138">SUM(C72,C78,C90,C112,C113,C117,C118,C119)</f>
        <v>677</v>
      </c>
      <c r="D120" s="96">
        <f t="shared" si="138"/>
        <v>170</v>
      </c>
      <c r="E120" s="25">
        <f t="shared" si="138"/>
        <v>847</v>
      </c>
      <c r="F120" s="23">
        <f t="shared" si="138"/>
        <v>110</v>
      </c>
      <c r="G120" s="24">
        <f t="shared" si="138"/>
        <v>24</v>
      </c>
      <c r="H120" s="25">
        <f t="shared" si="138"/>
        <v>134</v>
      </c>
      <c r="I120" s="23">
        <f t="shared" si="138"/>
        <v>9</v>
      </c>
      <c r="J120" s="24">
        <f t="shared" si="138"/>
        <v>1</v>
      </c>
      <c r="K120" s="25">
        <f t="shared" si="138"/>
        <v>10</v>
      </c>
      <c r="L120" s="23">
        <f t="shared" si="138"/>
        <v>17</v>
      </c>
      <c r="M120" s="24">
        <f t="shared" si="138"/>
        <v>2</v>
      </c>
      <c r="N120" s="25">
        <f t="shared" si="138"/>
        <v>19</v>
      </c>
      <c r="O120" s="23">
        <f t="shared" si="138"/>
        <v>20</v>
      </c>
      <c r="P120" s="24">
        <f t="shared" si="138"/>
        <v>6</v>
      </c>
      <c r="Q120" s="53">
        <f t="shared" si="138"/>
        <v>26</v>
      </c>
      <c r="R120" s="23">
        <f t="shared" si="138"/>
        <v>1</v>
      </c>
      <c r="S120" s="24">
        <f t="shared" si="138"/>
        <v>0</v>
      </c>
      <c r="T120" s="53">
        <f t="shared" si="138"/>
        <v>1</v>
      </c>
      <c r="U120" s="23">
        <f t="shared" si="138"/>
        <v>23</v>
      </c>
      <c r="V120" s="24">
        <f t="shared" si="138"/>
        <v>7</v>
      </c>
      <c r="W120" s="25">
        <f t="shared" si="138"/>
        <v>30</v>
      </c>
      <c r="X120" s="23">
        <f t="shared" si="138"/>
        <v>60</v>
      </c>
      <c r="Y120" s="24">
        <f t="shared" si="138"/>
        <v>7</v>
      </c>
      <c r="Z120" s="25">
        <f t="shared" si="138"/>
        <v>67</v>
      </c>
      <c r="AA120" s="95">
        <f t="shared" si="136"/>
        <v>917</v>
      </c>
      <c r="AB120" s="96">
        <f t="shared" si="136"/>
        <v>217</v>
      </c>
      <c r="AC120" s="53">
        <f>SUM(AA120:AB120)</f>
        <v>1134</v>
      </c>
    </row>
    <row r="121" spans="1:29" ht="12.6" customHeight="1" x14ac:dyDescent="0.2">
      <c r="A121" s="8" t="s">
        <v>59</v>
      </c>
      <c r="B121" s="3" t="s">
        <v>2</v>
      </c>
      <c r="C121" s="12">
        <v>2</v>
      </c>
      <c r="D121" s="13">
        <v>9</v>
      </c>
      <c r="E121" s="14">
        <v>11</v>
      </c>
      <c r="F121" s="12"/>
      <c r="G121" s="13"/>
      <c r="H121" s="14"/>
      <c r="I121" s="12"/>
      <c r="J121" s="13"/>
      <c r="K121" s="14"/>
      <c r="L121" s="12">
        <v>1</v>
      </c>
      <c r="M121" s="13"/>
      <c r="N121" s="14">
        <v>1</v>
      </c>
      <c r="O121" s="12"/>
      <c r="P121" s="13"/>
      <c r="Q121" s="46"/>
      <c r="R121" s="12"/>
      <c r="S121" s="13"/>
      <c r="T121" s="46"/>
      <c r="U121" s="12">
        <v>12</v>
      </c>
      <c r="V121" s="13">
        <v>13</v>
      </c>
      <c r="W121" s="14">
        <v>25</v>
      </c>
      <c r="X121" s="12">
        <v>1</v>
      </c>
      <c r="Y121" s="13">
        <v>2</v>
      </c>
      <c r="Z121" s="14">
        <v>3</v>
      </c>
      <c r="AA121" s="12">
        <f t="shared" si="136"/>
        <v>16</v>
      </c>
      <c r="AB121" s="13">
        <f t="shared" si="136"/>
        <v>24</v>
      </c>
      <c r="AC121" s="46">
        <f t="shared" ref="AC121:AC123" si="139">SUM(AA121:AB121)</f>
        <v>40</v>
      </c>
    </row>
    <row r="122" spans="1:29" ht="12.6" customHeight="1" x14ac:dyDescent="0.2">
      <c r="A122" s="8" t="s">
        <v>60</v>
      </c>
      <c r="B122" s="3" t="s">
        <v>86</v>
      </c>
      <c r="C122" s="12">
        <v>3</v>
      </c>
      <c r="D122" s="13">
        <v>8</v>
      </c>
      <c r="E122" s="14">
        <v>11</v>
      </c>
      <c r="F122" s="12"/>
      <c r="G122" s="13">
        <v>1</v>
      </c>
      <c r="H122" s="14">
        <v>1</v>
      </c>
      <c r="I122" s="12"/>
      <c r="J122" s="13"/>
      <c r="K122" s="14"/>
      <c r="L122" s="12">
        <v>1</v>
      </c>
      <c r="M122" s="13"/>
      <c r="N122" s="14">
        <v>1</v>
      </c>
      <c r="O122" s="12"/>
      <c r="P122" s="13"/>
      <c r="Q122" s="46"/>
      <c r="R122" s="12"/>
      <c r="S122" s="13"/>
      <c r="T122" s="46"/>
      <c r="U122" s="12">
        <v>10</v>
      </c>
      <c r="V122" s="13">
        <v>25</v>
      </c>
      <c r="W122" s="14">
        <v>35</v>
      </c>
      <c r="X122" s="12">
        <v>1</v>
      </c>
      <c r="Y122" s="13">
        <v>3</v>
      </c>
      <c r="Z122" s="14">
        <v>4</v>
      </c>
      <c r="AA122" s="12">
        <f t="shared" si="136"/>
        <v>15</v>
      </c>
      <c r="AB122" s="13">
        <f t="shared" si="136"/>
        <v>37</v>
      </c>
      <c r="AC122" s="46">
        <f t="shared" si="139"/>
        <v>52</v>
      </c>
    </row>
    <row r="123" spans="1:29" ht="12.6" customHeight="1" x14ac:dyDescent="0.2">
      <c r="A123" s="8" t="s">
        <v>61</v>
      </c>
      <c r="B123" s="3" t="s">
        <v>2</v>
      </c>
      <c r="C123" s="12"/>
      <c r="D123" s="13">
        <v>5</v>
      </c>
      <c r="E123" s="14">
        <v>5</v>
      </c>
      <c r="F123" s="12"/>
      <c r="G123" s="13"/>
      <c r="H123" s="14"/>
      <c r="I123" s="12"/>
      <c r="J123" s="13"/>
      <c r="K123" s="14"/>
      <c r="L123" s="12"/>
      <c r="M123" s="13"/>
      <c r="N123" s="14"/>
      <c r="O123" s="12"/>
      <c r="P123" s="13">
        <v>1</v>
      </c>
      <c r="Q123" s="46">
        <v>1</v>
      </c>
      <c r="R123" s="12"/>
      <c r="S123" s="13"/>
      <c r="T123" s="46"/>
      <c r="U123" s="12">
        <v>2</v>
      </c>
      <c r="V123" s="13">
        <v>3</v>
      </c>
      <c r="W123" s="14">
        <v>5</v>
      </c>
      <c r="X123" s="12"/>
      <c r="Y123" s="13"/>
      <c r="Z123" s="14"/>
      <c r="AA123" s="12">
        <f t="shared" si="136"/>
        <v>2</v>
      </c>
      <c r="AB123" s="13">
        <f t="shared" si="136"/>
        <v>9</v>
      </c>
      <c r="AC123" s="46">
        <f t="shared" si="139"/>
        <v>11</v>
      </c>
    </row>
    <row r="124" spans="1:29" s="4" customFormat="1" ht="12.6" customHeight="1" x14ac:dyDescent="0.2">
      <c r="A124" s="66" t="s">
        <v>105</v>
      </c>
      <c r="B124" s="9"/>
      <c r="C124" s="15">
        <f>SUM(C121:C123)</f>
        <v>5</v>
      </c>
      <c r="D124" s="16">
        <f t="shared" ref="D124:AC124" si="140">SUM(D121:D123)</f>
        <v>22</v>
      </c>
      <c r="E124" s="17">
        <f t="shared" si="140"/>
        <v>27</v>
      </c>
      <c r="F124" s="15">
        <f>SUM(F121:F123)</f>
        <v>0</v>
      </c>
      <c r="G124" s="16">
        <f t="shared" ref="G124:H124" si="141">SUM(G121:G123)</f>
        <v>1</v>
      </c>
      <c r="H124" s="17">
        <f t="shared" si="141"/>
        <v>1</v>
      </c>
      <c r="I124" s="15">
        <f>SUM(I121:I123)</f>
        <v>0</v>
      </c>
      <c r="J124" s="16">
        <f t="shared" ref="J124:K124" si="142">SUM(J121:J123)</f>
        <v>0</v>
      </c>
      <c r="K124" s="17">
        <f t="shared" si="142"/>
        <v>0</v>
      </c>
      <c r="L124" s="15">
        <f>SUM(L121:L123)</f>
        <v>2</v>
      </c>
      <c r="M124" s="16">
        <f t="shared" ref="M124:N124" si="143">SUM(M121:M123)</f>
        <v>0</v>
      </c>
      <c r="N124" s="17">
        <f t="shared" si="143"/>
        <v>2</v>
      </c>
      <c r="O124" s="15">
        <f>SUM(O121:O123)</f>
        <v>0</v>
      </c>
      <c r="P124" s="16">
        <f t="shared" ref="P124:Q124" si="144">SUM(P121:P123)</f>
        <v>1</v>
      </c>
      <c r="Q124" s="47">
        <f t="shared" si="144"/>
        <v>1</v>
      </c>
      <c r="R124" s="15">
        <f>SUM(R121:R123)</f>
        <v>0</v>
      </c>
      <c r="S124" s="16">
        <f t="shared" ref="S124:T124" si="145">SUM(S121:S123)</f>
        <v>0</v>
      </c>
      <c r="T124" s="47">
        <f t="shared" si="145"/>
        <v>0</v>
      </c>
      <c r="U124" s="15">
        <f>SUM(U121:U123)</f>
        <v>24</v>
      </c>
      <c r="V124" s="16">
        <f t="shared" ref="V124:W124" si="146">SUM(V121:V123)</f>
        <v>41</v>
      </c>
      <c r="W124" s="17">
        <f t="shared" si="146"/>
        <v>65</v>
      </c>
      <c r="X124" s="15">
        <f>SUM(X121:X123)</f>
        <v>2</v>
      </c>
      <c r="Y124" s="16">
        <f t="shared" ref="Y124:Z124" si="147">SUM(Y121:Y123)</f>
        <v>5</v>
      </c>
      <c r="Z124" s="17">
        <f t="shared" si="147"/>
        <v>7</v>
      </c>
      <c r="AA124" s="15">
        <f>SUM(AA121:AA123)</f>
        <v>33</v>
      </c>
      <c r="AB124" s="16">
        <f>SUM(AB121:AB123)</f>
        <v>70</v>
      </c>
      <c r="AC124" s="47">
        <f t="shared" si="140"/>
        <v>103</v>
      </c>
    </row>
    <row r="125" spans="1:29" ht="12.6" customHeight="1" x14ac:dyDescent="0.2">
      <c r="A125" s="575" t="s">
        <v>62</v>
      </c>
      <c r="B125" s="3" t="s">
        <v>86</v>
      </c>
      <c r="C125" s="12">
        <v>2</v>
      </c>
      <c r="D125" s="13">
        <v>12</v>
      </c>
      <c r="E125" s="14">
        <v>14</v>
      </c>
      <c r="F125" s="12"/>
      <c r="G125" s="13"/>
      <c r="H125" s="14"/>
      <c r="I125" s="12"/>
      <c r="J125" s="13">
        <v>1</v>
      </c>
      <c r="K125" s="14">
        <v>1</v>
      </c>
      <c r="L125" s="12">
        <v>2</v>
      </c>
      <c r="M125" s="13">
        <v>9</v>
      </c>
      <c r="N125" s="14">
        <v>11</v>
      </c>
      <c r="O125" s="12"/>
      <c r="P125" s="13"/>
      <c r="Q125" s="46"/>
      <c r="R125" s="12"/>
      <c r="S125" s="13"/>
      <c r="T125" s="46"/>
      <c r="U125" s="12">
        <v>6</v>
      </c>
      <c r="V125" s="13">
        <v>18</v>
      </c>
      <c r="W125" s="14">
        <v>24</v>
      </c>
      <c r="X125" s="12"/>
      <c r="Y125" s="13">
        <v>1</v>
      </c>
      <c r="Z125" s="14">
        <v>1</v>
      </c>
      <c r="AA125" s="12">
        <f t="shared" ref="AA125:AB127" si="148">SUM(C125,F125,I125,L125,O125,R125,U125,X125)</f>
        <v>10</v>
      </c>
      <c r="AB125" s="13">
        <f t="shared" si="148"/>
        <v>41</v>
      </c>
      <c r="AC125" s="46">
        <f t="shared" ref="AC125:AC127" si="149">SUM(AA125:AB125)</f>
        <v>51</v>
      </c>
    </row>
    <row r="126" spans="1:29" ht="12.6" customHeight="1" x14ac:dyDescent="0.2">
      <c r="A126" s="562"/>
      <c r="B126" s="3" t="s">
        <v>2</v>
      </c>
      <c r="C126" s="12">
        <v>10</v>
      </c>
      <c r="D126" s="13">
        <v>73</v>
      </c>
      <c r="E126" s="14">
        <v>83</v>
      </c>
      <c r="F126" s="12">
        <v>2</v>
      </c>
      <c r="G126" s="13">
        <v>1</v>
      </c>
      <c r="H126" s="14">
        <v>3</v>
      </c>
      <c r="I126" s="12"/>
      <c r="J126" s="13">
        <v>1</v>
      </c>
      <c r="K126" s="14">
        <v>1</v>
      </c>
      <c r="L126" s="12">
        <v>1</v>
      </c>
      <c r="M126" s="13">
        <v>4</v>
      </c>
      <c r="N126" s="14">
        <v>5</v>
      </c>
      <c r="O126" s="12">
        <v>1</v>
      </c>
      <c r="P126" s="13"/>
      <c r="Q126" s="46">
        <v>1</v>
      </c>
      <c r="R126" s="12"/>
      <c r="S126" s="13"/>
      <c r="T126" s="46"/>
      <c r="U126" s="12">
        <v>9</v>
      </c>
      <c r="V126" s="13">
        <v>22</v>
      </c>
      <c r="W126" s="14">
        <v>31</v>
      </c>
      <c r="X126" s="12">
        <v>2</v>
      </c>
      <c r="Y126" s="13">
        <v>16</v>
      </c>
      <c r="Z126" s="14">
        <v>18</v>
      </c>
      <c r="AA126" s="12">
        <f t="shared" si="148"/>
        <v>25</v>
      </c>
      <c r="AB126" s="13">
        <f t="shared" si="148"/>
        <v>117</v>
      </c>
      <c r="AC126" s="46">
        <f t="shared" si="149"/>
        <v>142</v>
      </c>
    </row>
    <row r="127" spans="1:29" ht="12.6" hidden="1" customHeight="1" x14ac:dyDescent="0.2">
      <c r="A127" s="562"/>
      <c r="B127" s="3" t="s">
        <v>138</v>
      </c>
      <c r="C127" s="12"/>
      <c r="D127" s="13"/>
      <c r="E127" s="14"/>
      <c r="F127" s="12"/>
      <c r="G127" s="13"/>
      <c r="H127" s="14"/>
      <c r="I127" s="12"/>
      <c r="J127" s="13"/>
      <c r="K127" s="14"/>
      <c r="L127" s="12"/>
      <c r="M127" s="13"/>
      <c r="N127" s="14"/>
      <c r="O127" s="12"/>
      <c r="P127" s="13"/>
      <c r="Q127" s="46"/>
      <c r="R127" s="12"/>
      <c r="S127" s="13"/>
      <c r="T127" s="46"/>
      <c r="U127" s="12"/>
      <c r="V127" s="13"/>
      <c r="W127" s="14"/>
      <c r="X127" s="12"/>
      <c r="Y127" s="13"/>
      <c r="Z127" s="14"/>
      <c r="AA127" s="12">
        <f t="shared" si="148"/>
        <v>0</v>
      </c>
      <c r="AB127" s="13">
        <f t="shared" si="148"/>
        <v>0</v>
      </c>
      <c r="AC127" s="46">
        <f t="shared" si="149"/>
        <v>0</v>
      </c>
    </row>
    <row r="128" spans="1:29" s="4" customFormat="1" ht="12.6" customHeight="1" x14ac:dyDescent="0.2">
      <c r="A128" s="66" t="s">
        <v>106</v>
      </c>
      <c r="B128" s="9"/>
      <c r="C128" s="15">
        <f t="shared" ref="C128:Z128" si="150">SUM(C125:C127)</f>
        <v>12</v>
      </c>
      <c r="D128" s="16">
        <f t="shared" si="150"/>
        <v>85</v>
      </c>
      <c r="E128" s="17">
        <f t="shared" si="150"/>
        <v>97</v>
      </c>
      <c r="F128" s="15">
        <f t="shared" si="150"/>
        <v>2</v>
      </c>
      <c r="G128" s="16">
        <f t="shared" si="150"/>
        <v>1</v>
      </c>
      <c r="H128" s="17">
        <f t="shared" si="150"/>
        <v>3</v>
      </c>
      <c r="I128" s="15">
        <f t="shared" si="150"/>
        <v>0</v>
      </c>
      <c r="J128" s="16">
        <f t="shared" si="150"/>
        <v>2</v>
      </c>
      <c r="K128" s="17">
        <f t="shared" si="150"/>
        <v>2</v>
      </c>
      <c r="L128" s="15">
        <f t="shared" si="150"/>
        <v>3</v>
      </c>
      <c r="M128" s="16">
        <f t="shared" si="150"/>
        <v>13</v>
      </c>
      <c r="N128" s="17">
        <f t="shared" si="150"/>
        <v>16</v>
      </c>
      <c r="O128" s="15">
        <f t="shared" si="150"/>
        <v>1</v>
      </c>
      <c r="P128" s="16">
        <f t="shared" si="150"/>
        <v>0</v>
      </c>
      <c r="Q128" s="47">
        <f t="shared" si="150"/>
        <v>1</v>
      </c>
      <c r="R128" s="15">
        <f t="shared" si="150"/>
        <v>0</v>
      </c>
      <c r="S128" s="16">
        <f t="shared" si="150"/>
        <v>0</v>
      </c>
      <c r="T128" s="47">
        <f t="shared" si="150"/>
        <v>0</v>
      </c>
      <c r="U128" s="15">
        <f t="shared" si="150"/>
        <v>15</v>
      </c>
      <c r="V128" s="16">
        <f t="shared" si="150"/>
        <v>40</v>
      </c>
      <c r="W128" s="17">
        <f t="shared" si="150"/>
        <v>55</v>
      </c>
      <c r="X128" s="15">
        <f t="shared" si="150"/>
        <v>2</v>
      </c>
      <c r="Y128" s="16">
        <f t="shared" si="150"/>
        <v>17</v>
      </c>
      <c r="Z128" s="17">
        <f t="shared" si="150"/>
        <v>19</v>
      </c>
      <c r="AA128" s="15">
        <f>SUM(AA125:AA127)</f>
        <v>35</v>
      </c>
      <c r="AB128" s="16">
        <f>SUM(AB125:AB127)</f>
        <v>158</v>
      </c>
      <c r="AC128" s="47">
        <f>SUM(AC125:AC127)</f>
        <v>193</v>
      </c>
    </row>
    <row r="129" spans="1:29" ht="12.6" customHeight="1" x14ac:dyDescent="0.2">
      <c r="A129" s="6" t="s">
        <v>63</v>
      </c>
      <c r="B129" s="3" t="s">
        <v>2</v>
      </c>
      <c r="C129" s="12"/>
      <c r="D129" s="13">
        <v>7</v>
      </c>
      <c r="E129" s="14">
        <v>7</v>
      </c>
      <c r="F129" s="12"/>
      <c r="G129" s="13"/>
      <c r="H129" s="14"/>
      <c r="I129" s="12"/>
      <c r="J129" s="13"/>
      <c r="K129" s="14"/>
      <c r="L129" s="12"/>
      <c r="M129" s="13"/>
      <c r="N129" s="14"/>
      <c r="O129" s="12"/>
      <c r="P129" s="13"/>
      <c r="Q129" s="46"/>
      <c r="R129" s="12"/>
      <c r="S129" s="13"/>
      <c r="T129" s="46"/>
      <c r="U129" s="12">
        <v>1</v>
      </c>
      <c r="V129" s="13">
        <v>1</v>
      </c>
      <c r="W129" s="14">
        <v>2</v>
      </c>
      <c r="X129" s="12"/>
      <c r="Y129" s="13"/>
      <c r="Z129" s="14"/>
      <c r="AA129" s="12">
        <f t="shared" ref="AA129:AB136" si="151">SUM(C129,F129,I129,L129,O129,R129,U129,X129)</f>
        <v>1</v>
      </c>
      <c r="AB129" s="13">
        <f t="shared" si="151"/>
        <v>8</v>
      </c>
      <c r="AC129" s="46">
        <f t="shared" ref="AC129:AC136" si="152">SUM(AA129:AB129)</f>
        <v>9</v>
      </c>
    </row>
    <row r="130" spans="1:29" ht="12.6" customHeight="1" x14ac:dyDescent="0.2">
      <c r="A130" s="6"/>
      <c r="B130" s="3" t="s">
        <v>86</v>
      </c>
      <c r="C130" s="12">
        <v>3</v>
      </c>
      <c r="D130" s="13">
        <v>11</v>
      </c>
      <c r="E130" s="14">
        <v>14</v>
      </c>
      <c r="F130" s="12"/>
      <c r="G130" s="13">
        <v>3</v>
      </c>
      <c r="H130" s="14">
        <v>3</v>
      </c>
      <c r="I130" s="12"/>
      <c r="J130" s="13"/>
      <c r="K130" s="14"/>
      <c r="L130" s="12"/>
      <c r="M130" s="13">
        <v>2</v>
      </c>
      <c r="N130" s="14">
        <v>2</v>
      </c>
      <c r="O130" s="12"/>
      <c r="P130" s="13"/>
      <c r="Q130" s="46"/>
      <c r="R130" s="12"/>
      <c r="S130" s="13"/>
      <c r="T130" s="46"/>
      <c r="U130" s="12"/>
      <c r="V130" s="13">
        <v>5</v>
      </c>
      <c r="W130" s="14">
        <v>5</v>
      </c>
      <c r="X130" s="12">
        <v>3</v>
      </c>
      <c r="Y130" s="13"/>
      <c r="Z130" s="14">
        <v>3</v>
      </c>
      <c r="AA130" s="12">
        <f t="shared" si="151"/>
        <v>6</v>
      </c>
      <c r="AB130" s="13">
        <f t="shared" si="151"/>
        <v>21</v>
      </c>
      <c r="AC130" s="46">
        <f t="shared" ref="AC130" si="153">SUM(AA130:AB130)</f>
        <v>27</v>
      </c>
    </row>
    <row r="131" spans="1:29" ht="12.6" customHeight="1" x14ac:dyDescent="0.2">
      <c r="A131" s="562" t="s">
        <v>64</v>
      </c>
      <c r="B131" s="3" t="s">
        <v>86</v>
      </c>
      <c r="C131" s="12">
        <v>2</v>
      </c>
      <c r="D131" s="13">
        <v>15</v>
      </c>
      <c r="E131" s="14">
        <v>17</v>
      </c>
      <c r="F131" s="12"/>
      <c r="G131" s="13">
        <v>1</v>
      </c>
      <c r="H131" s="14">
        <v>1</v>
      </c>
      <c r="I131" s="12"/>
      <c r="J131" s="13"/>
      <c r="K131" s="14"/>
      <c r="L131" s="12"/>
      <c r="M131" s="13">
        <v>2</v>
      </c>
      <c r="N131" s="14">
        <v>2</v>
      </c>
      <c r="O131" s="12"/>
      <c r="P131" s="13">
        <v>1</v>
      </c>
      <c r="Q131" s="46">
        <v>1</v>
      </c>
      <c r="R131" s="12"/>
      <c r="S131" s="13"/>
      <c r="T131" s="46"/>
      <c r="U131" s="12">
        <v>6</v>
      </c>
      <c r="V131" s="13">
        <v>19</v>
      </c>
      <c r="W131" s="14">
        <v>25</v>
      </c>
      <c r="X131" s="12"/>
      <c r="Y131" s="13">
        <v>6</v>
      </c>
      <c r="Z131" s="14">
        <v>6</v>
      </c>
      <c r="AA131" s="12">
        <f t="shared" si="151"/>
        <v>8</v>
      </c>
      <c r="AB131" s="13">
        <f t="shared" si="151"/>
        <v>44</v>
      </c>
      <c r="AC131" s="46">
        <f t="shared" si="152"/>
        <v>52</v>
      </c>
    </row>
    <row r="132" spans="1:29" ht="12.6" customHeight="1" x14ac:dyDescent="0.2">
      <c r="A132" s="562"/>
      <c r="B132" s="3" t="s">
        <v>2</v>
      </c>
      <c r="C132" s="12">
        <v>10</v>
      </c>
      <c r="D132" s="13">
        <v>32</v>
      </c>
      <c r="E132" s="14">
        <v>42</v>
      </c>
      <c r="F132" s="12">
        <v>1</v>
      </c>
      <c r="G132" s="13">
        <v>2</v>
      </c>
      <c r="H132" s="14">
        <v>3</v>
      </c>
      <c r="I132" s="12"/>
      <c r="J132" s="13"/>
      <c r="K132" s="14"/>
      <c r="L132" s="12">
        <v>1</v>
      </c>
      <c r="M132" s="13">
        <v>2</v>
      </c>
      <c r="N132" s="14">
        <v>3</v>
      </c>
      <c r="O132" s="12"/>
      <c r="P132" s="13">
        <v>1</v>
      </c>
      <c r="Q132" s="46">
        <v>1</v>
      </c>
      <c r="R132" s="12"/>
      <c r="S132" s="13"/>
      <c r="T132" s="46"/>
      <c r="U132" s="12">
        <v>9</v>
      </c>
      <c r="V132" s="13">
        <v>18</v>
      </c>
      <c r="W132" s="14">
        <v>27</v>
      </c>
      <c r="X132" s="12"/>
      <c r="Y132" s="13">
        <v>8</v>
      </c>
      <c r="Z132" s="14">
        <v>8</v>
      </c>
      <c r="AA132" s="12">
        <f t="shared" si="151"/>
        <v>21</v>
      </c>
      <c r="AB132" s="13">
        <f t="shared" si="151"/>
        <v>63</v>
      </c>
      <c r="AC132" s="46">
        <f t="shared" si="152"/>
        <v>84</v>
      </c>
    </row>
    <row r="133" spans="1:29" ht="12.6" hidden="1" customHeight="1" x14ac:dyDescent="0.2">
      <c r="A133" s="562"/>
      <c r="B133" s="3" t="s">
        <v>138</v>
      </c>
      <c r="C133" s="12"/>
      <c r="D133" s="13"/>
      <c r="E133" s="14"/>
      <c r="F133" s="12"/>
      <c r="G133" s="13"/>
      <c r="H133" s="14"/>
      <c r="I133" s="12"/>
      <c r="J133" s="13"/>
      <c r="K133" s="14"/>
      <c r="L133" s="12"/>
      <c r="M133" s="13"/>
      <c r="N133" s="14"/>
      <c r="O133" s="12"/>
      <c r="P133" s="13"/>
      <c r="Q133" s="46"/>
      <c r="R133" s="12"/>
      <c r="S133" s="13"/>
      <c r="T133" s="46"/>
      <c r="U133" s="12"/>
      <c r="V133" s="13"/>
      <c r="W133" s="14"/>
      <c r="X133" s="12"/>
      <c r="Y133" s="13"/>
      <c r="Z133" s="14"/>
      <c r="AA133" s="12">
        <f t="shared" si="151"/>
        <v>0</v>
      </c>
      <c r="AB133" s="13">
        <f t="shared" si="151"/>
        <v>0</v>
      </c>
      <c r="AC133" s="46">
        <f t="shared" si="152"/>
        <v>0</v>
      </c>
    </row>
    <row r="134" spans="1:29" ht="12.6" hidden="1" customHeight="1" x14ac:dyDescent="0.2">
      <c r="A134" s="562"/>
      <c r="B134" s="3" t="s">
        <v>143</v>
      </c>
      <c r="C134" s="12"/>
      <c r="D134" s="13"/>
      <c r="E134" s="14"/>
      <c r="F134" s="12"/>
      <c r="G134" s="13"/>
      <c r="H134" s="14"/>
      <c r="I134" s="12"/>
      <c r="J134" s="13"/>
      <c r="K134" s="14"/>
      <c r="L134" s="12"/>
      <c r="M134" s="13"/>
      <c r="N134" s="14"/>
      <c r="O134" s="12"/>
      <c r="P134" s="13"/>
      <c r="Q134" s="46"/>
      <c r="R134" s="12"/>
      <c r="S134" s="13"/>
      <c r="T134" s="46"/>
      <c r="U134" s="12"/>
      <c r="V134" s="13"/>
      <c r="W134" s="14"/>
      <c r="X134" s="12"/>
      <c r="Y134" s="13"/>
      <c r="Z134" s="14"/>
      <c r="AA134" s="12">
        <f t="shared" si="151"/>
        <v>0</v>
      </c>
      <c r="AB134" s="13">
        <f t="shared" si="151"/>
        <v>0</v>
      </c>
      <c r="AC134" s="46">
        <f t="shared" si="152"/>
        <v>0</v>
      </c>
    </row>
    <row r="135" spans="1:29" ht="12.6" customHeight="1" x14ac:dyDescent="0.2">
      <c r="A135" s="92" t="s">
        <v>132</v>
      </c>
      <c r="B135" s="3" t="s">
        <v>2</v>
      </c>
      <c r="C135" s="12"/>
      <c r="D135" s="13">
        <v>12</v>
      </c>
      <c r="E135" s="14">
        <v>12</v>
      </c>
      <c r="F135" s="12"/>
      <c r="G135" s="13">
        <v>1</v>
      </c>
      <c r="H135" s="14">
        <v>1</v>
      </c>
      <c r="I135" s="12"/>
      <c r="J135" s="13"/>
      <c r="K135" s="14"/>
      <c r="L135" s="12"/>
      <c r="M135" s="13">
        <v>1</v>
      </c>
      <c r="N135" s="14">
        <v>1</v>
      </c>
      <c r="O135" s="12"/>
      <c r="P135" s="13">
        <v>1</v>
      </c>
      <c r="Q135" s="46">
        <v>1</v>
      </c>
      <c r="R135" s="12"/>
      <c r="S135" s="13"/>
      <c r="T135" s="46"/>
      <c r="U135" s="12"/>
      <c r="V135" s="13">
        <v>4</v>
      </c>
      <c r="W135" s="14">
        <v>4</v>
      </c>
      <c r="X135" s="12"/>
      <c r="Y135" s="13">
        <v>1</v>
      </c>
      <c r="Z135" s="14">
        <v>1</v>
      </c>
      <c r="AA135" s="12">
        <f t="shared" si="151"/>
        <v>0</v>
      </c>
      <c r="AB135" s="13">
        <f t="shared" si="151"/>
        <v>20</v>
      </c>
      <c r="AC135" s="46">
        <f t="shared" si="152"/>
        <v>20</v>
      </c>
    </row>
    <row r="136" spans="1:29" ht="12.6" customHeight="1" x14ac:dyDescent="0.2">
      <c r="A136" s="8" t="s">
        <v>65</v>
      </c>
      <c r="B136" s="3" t="s">
        <v>2</v>
      </c>
      <c r="C136" s="12"/>
      <c r="D136" s="13">
        <v>12</v>
      </c>
      <c r="E136" s="14">
        <v>12</v>
      </c>
      <c r="F136" s="12"/>
      <c r="G136" s="13"/>
      <c r="H136" s="14"/>
      <c r="I136" s="12"/>
      <c r="J136" s="13">
        <v>1</v>
      </c>
      <c r="K136" s="14">
        <v>1</v>
      </c>
      <c r="L136" s="12"/>
      <c r="M136" s="13">
        <v>1</v>
      </c>
      <c r="N136" s="14">
        <v>1</v>
      </c>
      <c r="O136" s="12"/>
      <c r="P136" s="13"/>
      <c r="Q136" s="46"/>
      <c r="R136" s="12"/>
      <c r="S136" s="13"/>
      <c r="T136" s="46"/>
      <c r="U136" s="12">
        <v>7</v>
      </c>
      <c r="V136" s="13">
        <v>12</v>
      </c>
      <c r="W136" s="14">
        <v>19</v>
      </c>
      <c r="X136" s="12"/>
      <c r="Y136" s="13">
        <v>2</v>
      </c>
      <c r="Z136" s="14">
        <v>2</v>
      </c>
      <c r="AA136" s="12">
        <f t="shared" si="151"/>
        <v>7</v>
      </c>
      <c r="AB136" s="13">
        <f t="shared" si="151"/>
        <v>28</v>
      </c>
      <c r="AC136" s="46">
        <f t="shared" si="152"/>
        <v>35</v>
      </c>
    </row>
    <row r="137" spans="1:29" s="4" customFormat="1" ht="12.6" customHeight="1" x14ac:dyDescent="0.2">
      <c r="A137" s="66" t="s">
        <v>107</v>
      </c>
      <c r="B137" s="9"/>
      <c r="C137" s="15">
        <f>SUM(C129:C136)</f>
        <v>15</v>
      </c>
      <c r="D137" s="16">
        <f t="shared" ref="D137:AC137" si="154">SUM(D129:D136)</f>
        <v>89</v>
      </c>
      <c r="E137" s="17">
        <f>SUM(E129:E136)</f>
        <v>104</v>
      </c>
      <c r="F137" s="15">
        <f>SUM(F129:F136)</f>
        <v>1</v>
      </c>
      <c r="G137" s="16">
        <f t="shared" ref="G137" si="155">SUM(G129:G136)</f>
        <v>7</v>
      </c>
      <c r="H137" s="17">
        <f>SUM(H129:H136)</f>
        <v>8</v>
      </c>
      <c r="I137" s="15">
        <f>SUM(I129:I136)</f>
        <v>0</v>
      </c>
      <c r="J137" s="16">
        <f t="shared" ref="J137" si="156">SUM(J129:J136)</f>
        <v>1</v>
      </c>
      <c r="K137" s="17">
        <f>SUM(K129:K136)</f>
        <v>1</v>
      </c>
      <c r="L137" s="15">
        <f>SUM(L129:L136)</f>
        <v>1</v>
      </c>
      <c r="M137" s="16">
        <f t="shared" ref="M137" si="157">SUM(M129:M136)</f>
        <v>8</v>
      </c>
      <c r="N137" s="17">
        <f>SUM(N129:N136)</f>
        <v>9</v>
      </c>
      <c r="O137" s="15">
        <f>SUM(O129:O136)</f>
        <v>0</v>
      </c>
      <c r="P137" s="16">
        <f t="shared" ref="P137" si="158">SUM(P129:P136)</f>
        <v>3</v>
      </c>
      <c r="Q137" s="47">
        <f>SUM(Q129:Q136)</f>
        <v>3</v>
      </c>
      <c r="R137" s="15">
        <f>SUM(R129:R136)</f>
        <v>0</v>
      </c>
      <c r="S137" s="16">
        <f t="shared" ref="S137" si="159">SUM(S129:S136)</f>
        <v>0</v>
      </c>
      <c r="T137" s="47">
        <f>SUM(T129:T136)</f>
        <v>0</v>
      </c>
      <c r="U137" s="15">
        <f>SUM(U129:U136)</f>
        <v>23</v>
      </c>
      <c r="V137" s="16">
        <f t="shared" ref="V137" si="160">SUM(V129:V136)</f>
        <v>59</v>
      </c>
      <c r="W137" s="17">
        <f>SUM(W129:W136)</f>
        <v>82</v>
      </c>
      <c r="X137" s="15">
        <f>SUM(X129:X136)</f>
        <v>3</v>
      </c>
      <c r="Y137" s="16">
        <f t="shared" ref="Y137" si="161">SUM(Y129:Y136)</f>
        <v>17</v>
      </c>
      <c r="Z137" s="17">
        <f>SUM(Z129:Z136)</f>
        <v>20</v>
      </c>
      <c r="AA137" s="15">
        <f t="shared" si="154"/>
        <v>43</v>
      </c>
      <c r="AB137" s="16">
        <f t="shared" si="154"/>
        <v>184</v>
      </c>
      <c r="AC137" s="47">
        <f t="shared" si="154"/>
        <v>227</v>
      </c>
    </row>
    <row r="138" spans="1:29" ht="12.6" hidden="1" customHeight="1" x14ac:dyDescent="0.2">
      <c r="A138" s="7" t="s">
        <v>63</v>
      </c>
      <c r="B138" s="3" t="s">
        <v>86</v>
      </c>
      <c r="C138" s="12"/>
      <c r="D138" s="13"/>
      <c r="E138" s="14"/>
      <c r="F138" s="12"/>
      <c r="G138" s="13"/>
      <c r="H138" s="14"/>
      <c r="I138" s="12"/>
      <c r="J138" s="13"/>
      <c r="K138" s="14"/>
      <c r="L138" s="12"/>
      <c r="M138" s="13"/>
      <c r="N138" s="14"/>
      <c r="O138" s="12"/>
      <c r="P138" s="13"/>
      <c r="Q138" s="46"/>
      <c r="R138" s="12"/>
      <c r="S138" s="13"/>
      <c r="T138" s="46"/>
      <c r="U138" s="12"/>
      <c r="V138" s="13"/>
      <c r="W138" s="14"/>
      <c r="X138" s="12"/>
      <c r="Y138" s="13"/>
      <c r="Z138" s="14"/>
      <c r="AA138" s="12">
        <f t="shared" ref="AA138:AB141" si="162">SUM(C138,F138,I138,L138,O138,R138,U138,X138)</f>
        <v>0</v>
      </c>
      <c r="AB138" s="13">
        <f t="shared" si="162"/>
        <v>0</v>
      </c>
      <c r="AC138" s="46">
        <f t="shared" ref="AC138:AC141" si="163">SUM(AA138:AB138)</f>
        <v>0</v>
      </c>
    </row>
    <row r="139" spans="1:29" ht="12.6" customHeight="1" x14ac:dyDescent="0.2">
      <c r="A139" s="8" t="s">
        <v>66</v>
      </c>
      <c r="B139" s="3" t="s">
        <v>2</v>
      </c>
      <c r="C139" s="12">
        <v>2</v>
      </c>
      <c r="D139" s="13">
        <v>6</v>
      </c>
      <c r="E139" s="14">
        <v>8</v>
      </c>
      <c r="F139" s="12">
        <v>2</v>
      </c>
      <c r="G139" s="13"/>
      <c r="H139" s="14">
        <v>2</v>
      </c>
      <c r="I139" s="12"/>
      <c r="J139" s="13"/>
      <c r="K139" s="14"/>
      <c r="L139" s="12">
        <v>1</v>
      </c>
      <c r="M139" s="13"/>
      <c r="N139" s="14">
        <v>1</v>
      </c>
      <c r="O139" s="12"/>
      <c r="P139" s="13"/>
      <c r="Q139" s="46"/>
      <c r="R139" s="12"/>
      <c r="S139" s="13"/>
      <c r="T139" s="46"/>
      <c r="U139" s="12">
        <v>3</v>
      </c>
      <c r="V139" s="13">
        <v>3</v>
      </c>
      <c r="W139" s="14">
        <v>6</v>
      </c>
      <c r="X139" s="12"/>
      <c r="Y139" s="13"/>
      <c r="Z139" s="14"/>
      <c r="AA139" s="12">
        <f t="shared" si="162"/>
        <v>8</v>
      </c>
      <c r="AB139" s="13">
        <f t="shared" si="162"/>
        <v>9</v>
      </c>
      <c r="AC139" s="46">
        <f t="shared" si="163"/>
        <v>17</v>
      </c>
    </row>
    <row r="140" spans="1:29" ht="12.6" customHeight="1" x14ac:dyDescent="0.2">
      <c r="A140" s="562" t="s">
        <v>67</v>
      </c>
      <c r="B140" s="3" t="s">
        <v>2</v>
      </c>
      <c r="C140" s="12">
        <v>6</v>
      </c>
      <c r="D140" s="13">
        <v>35</v>
      </c>
      <c r="E140" s="14">
        <v>41</v>
      </c>
      <c r="F140" s="12"/>
      <c r="G140" s="13">
        <v>4</v>
      </c>
      <c r="H140" s="14">
        <v>4</v>
      </c>
      <c r="I140" s="12"/>
      <c r="J140" s="13"/>
      <c r="K140" s="14"/>
      <c r="L140" s="12">
        <v>1</v>
      </c>
      <c r="M140" s="13">
        <v>6</v>
      </c>
      <c r="N140" s="14">
        <v>7</v>
      </c>
      <c r="O140" s="12"/>
      <c r="P140" s="13">
        <v>1</v>
      </c>
      <c r="Q140" s="46">
        <v>1</v>
      </c>
      <c r="R140" s="12"/>
      <c r="S140" s="13"/>
      <c r="T140" s="46"/>
      <c r="U140" s="12">
        <v>5</v>
      </c>
      <c r="V140" s="13">
        <v>10</v>
      </c>
      <c r="W140" s="14">
        <v>15</v>
      </c>
      <c r="X140" s="12"/>
      <c r="Y140" s="13">
        <v>4</v>
      </c>
      <c r="Z140" s="14">
        <v>4</v>
      </c>
      <c r="AA140" s="12">
        <f t="shared" si="162"/>
        <v>12</v>
      </c>
      <c r="AB140" s="13">
        <f t="shared" si="162"/>
        <v>60</v>
      </c>
      <c r="AC140" s="46">
        <f t="shared" si="163"/>
        <v>72</v>
      </c>
    </row>
    <row r="141" spans="1:29" ht="12.6" hidden="1" customHeight="1" x14ac:dyDescent="0.2">
      <c r="A141" s="562"/>
      <c r="B141" s="3" t="s">
        <v>138</v>
      </c>
      <c r="C141" s="12"/>
      <c r="D141" s="13"/>
      <c r="E141" s="14"/>
      <c r="F141" s="12"/>
      <c r="G141" s="13"/>
      <c r="H141" s="14"/>
      <c r="I141" s="12"/>
      <c r="J141" s="13"/>
      <c r="K141" s="14"/>
      <c r="L141" s="12"/>
      <c r="M141" s="13"/>
      <c r="N141" s="14"/>
      <c r="O141" s="12"/>
      <c r="P141" s="13"/>
      <c r="Q141" s="46"/>
      <c r="R141" s="12"/>
      <c r="S141" s="13"/>
      <c r="T141" s="46"/>
      <c r="U141" s="12"/>
      <c r="V141" s="13"/>
      <c r="W141" s="14"/>
      <c r="X141" s="12"/>
      <c r="Y141" s="13"/>
      <c r="Z141" s="14"/>
      <c r="AA141" s="12">
        <f t="shared" si="162"/>
        <v>0</v>
      </c>
      <c r="AB141" s="13">
        <f t="shared" si="162"/>
        <v>0</v>
      </c>
      <c r="AC141" s="46">
        <f t="shared" si="163"/>
        <v>0</v>
      </c>
    </row>
    <row r="142" spans="1:29" s="4" customFormat="1" ht="12.6" customHeight="1" x14ac:dyDescent="0.2">
      <c r="A142" s="66" t="s">
        <v>108</v>
      </c>
      <c r="B142" s="9"/>
      <c r="C142" s="15">
        <f t="shared" ref="C142:Z142" si="164">SUM(C138:C141)</f>
        <v>8</v>
      </c>
      <c r="D142" s="16">
        <f t="shared" si="164"/>
        <v>41</v>
      </c>
      <c r="E142" s="17">
        <f t="shared" si="164"/>
        <v>49</v>
      </c>
      <c r="F142" s="15">
        <f t="shared" si="164"/>
        <v>2</v>
      </c>
      <c r="G142" s="16">
        <f t="shared" si="164"/>
        <v>4</v>
      </c>
      <c r="H142" s="17">
        <f t="shared" si="164"/>
        <v>6</v>
      </c>
      <c r="I142" s="15">
        <f t="shared" si="164"/>
        <v>0</v>
      </c>
      <c r="J142" s="16">
        <f t="shared" si="164"/>
        <v>0</v>
      </c>
      <c r="K142" s="17">
        <f t="shared" si="164"/>
        <v>0</v>
      </c>
      <c r="L142" s="15">
        <f t="shared" si="164"/>
        <v>2</v>
      </c>
      <c r="M142" s="16">
        <f t="shared" si="164"/>
        <v>6</v>
      </c>
      <c r="N142" s="17">
        <f t="shared" si="164"/>
        <v>8</v>
      </c>
      <c r="O142" s="15">
        <f t="shared" si="164"/>
        <v>0</v>
      </c>
      <c r="P142" s="16">
        <f t="shared" si="164"/>
        <v>1</v>
      </c>
      <c r="Q142" s="47">
        <f t="shared" si="164"/>
        <v>1</v>
      </c>
      <c r="R142" s="15">
        <f t="shared" si="164"/>
        <v>0</v>
      </c>
      <c r="S142" s="16">
        <f t="shared" si="164"/>
        <v>0</v>
      </c>
      <c r="T142" s="47">
        <f t="shared" si="164"/>
        <v>0</v>
      </c>
      <c r="U142" s="15">
        <f t="shared" si="164"/>
        <v>8</v>
      </c>
      <c r="V142" s="16">
        <f t="shared" si="164"/>
        <v>13</v>
      </c>
      <c r="W142" s="17">
        <f t="shared" si="164"/>
        <v>21</v>
      </c>
      <c r="X142" s="15">
        <f t="shared" si="164"/>
        <v>0</v>
      </c>
      <c r="Y142" s="16">
        <f t="shared" si="164"/>
        <v>4</v>
      </c>
      <c r="Z142" s="17">
        <f t="shared" si="164"/>
        <v>4</v>
      </c>
      <c r="AA142" s="15">
        <f>SUM(AA138:AA141)</f>
        <v>20</v>
      </c>
      <c r="AB142" s="16">
        <f>SUM(AB138:AB141)</f>
        <v>69</v>
      </c>
      <c r="AC142" s="47">
        <f>SUM(AC138:AC141)</f>
        <v>89</v>
      </c>
    </row>
    <row r="143" spans="1:29" ht="12.6" customHeight="1" x14ac:dyDescent="0.2">
      <c r="A143" s="80" t="s">
        <v>27</v>
      </c>
      <c r="B143" s="81" t="s">
        <v>90</v>
      </c>
      <c r="C143" s="82"/>
      <c r="D143" s="83">
        <v>2</v>
      </c>
      <c r="E143" s="84">
        <v>2</v>
      </c>
      <c r="F143" s="82"/>
      <c r="G143" s="83"/>
      <c r="H143" s="84"/>
      <c r="I143" s="82"/>
      <c r="J143" s="83"/>
      <c r="K143" s="84"/>
      <c r="L143" s="82"/>
      <c r="M143" s="83">
        <v>1</v>
      </c>
      <c r="N143" s="84">
        <v>1</v>
      </c>
      <c r="O143" s="82"/>
      <c r="P143" s="83"/>
      <c r="Q143" s="85"/>
      <c r="R143" s="82"/>
      <c r="S143" s="83"/>
      <c r="T143" s="85"/>
      <c r="U143" s="82"/>
      <c r="V143" s="83"/>
      <c r="W143" s="84"/>
      <c r="X143" s="82"/>
      <c r="Y143" s="83"/>
      <c r="Z143" s="84"/>
      <c r="AA143" s="82">
        <f>SUM(C143,F143,I143,L143,O143,R143,U143,X143)</f>
        <v>0</v>
      </c>
      <c r="AB143" s="83">
        <f>SUM(D143,G143,J143,M143,P143,S143,V143,Y143)</f>
        <v>3</v>
      </c>
      <c r="AC143" s="85">
        <f t="shared" ref="AC143:AC144" si="165">SUM(AA143:AB143)</f>
        <v>3</v>
      </c>
    </row>
    <row r="144" spans="1:29" ht="12.6" customHeight="1" x14ac:dyDescent="0.2">
      <c r="A144" s="8" t="s">
        <v>3</v>
      </c>
      <c r="B144" s="3" t="s">
        <v>90</v>
      </c>
      <c r="C144" s="12"/>
      <c r="D144" s="13"/>
      <c r="E144" s="14"/>
      <c r="F144" s="12"/>
      <c r="G144" s="13"/>
      <c r="H144" s="14"/>
      <c r="I144" s="12"/>
      <c r="J144" s="13"/>
      <c r="K144" s="14"/>
      <c r="L144" s="12"/>
      <c r="M144" s="13"/>
      <c r="N144" s="14"/>
      <c r="O144" s="12"/>
      <c r="P144" s="13"/>
      <c r="Q144" s="46"/>
      <c r="R144" s="12"/>
      <c r="S144" s="13"/>
      <c r="T144" s="46"/>
      <c r="U144" s="12">
        <v>1</v>
      </c>
      <c r="V144" s="13"/>
      <c r="W144" s="14">
        <v>1</v>
      </c>
      <c r="X144" s="12"/>
      <c r="Y144" s="13"/>
      <c r="Z144" s="14"/>
      <c r="AA144" s="12">
        <f>SUM(C144,F144,I144,L144,O144,R144,U144,X144)</f>
        <v>1</v>
      </c>
      <c r="AB144" s="13">
        <f>SUM(D144,G144,J144,M144,P144,S144,V144,Y144)</f>
        <v>0</v>
      </c>
      <c r="AC144" s="46">
        <f t="shared" si="165"/>
        <v>1</v>
      </c>
    </row>
    <row r="145" spans="1:29" s="10" customFormat="1" ht="12.6" customHeight="1" x14ac:dyDescent="0.25">
      <c r="A145" s="54" t="s">
        <v>109</v>
      </c>
      <c r="B145" s="26"/>
      <c r="C145" s="97">
        <f>SUM(C124,C128,C137,C142,C143,C144)</f>
        <v>40</v>
      </c>
      <c r="D145" s="28">
        <f t="shared" ref="D145:AC145" si="166">SUM(D124,D128,D137,D142,D143,D144)</f>
        <v>239</v>
      </c>
      <c r="E145" s="29">
        <f t="shared" si="166"/>
        <v>279</v>
      </c>
      <c r="F145" s="27">
        <f>SUM(F124,F128,F137,F142,F143,F144)</f>
        <v>5</v>
      </c>
      <c r="G145" s="28">
        <f t="shared" ref="G145:H145" si="167">SUM(G124,G128,G137,G142,G143,G144)</f>
        <v>13</v>
      </c>
      <c r="H145" s="29">
        <f t="shared" si="167"/>
        <v>18</v>
      </c>
      <c r="I145" s="27">
        <f>SUM(I124,I128,I137,I142,I143,I144)</f>
        <v>0</v>
      </c>
      <c r="J145" s="28">
        <f t="shared" ref="J145:K145" si="168">SUM(J124,J128,J137,J142,J143,J144)</f>
        <v>3</v>
      </c>
      <c r="K145" s="29">
        <f t="shared" si="168"/>
        <v>3</v>
      </c>
      <c r="L145" s="27">
        <f>SUM(L124,L128,L137,L142,L143,L144)</f>
        <v>8</v>
      </c>
      <c r="M145" s="28">
        <f t="shared" ref="M145:N145" si="169">SUM(M124,M128,M137,M142,M143,M144)</f>
        <v>28</v>
      </c>
      <c r="N145" s="29">
        <f t="shared" si="169"/>
        <v>36</v>
      </c>
      <c r="O145" s="27">
        <f>SUM(O124,O128,O137,O142,O143,O144)</f>
        <v>1</v>
      </c>
      <c r="P145" s="28">
        <f t="shared" ref="P145:Q145" si="170">SUM(P124,P128,P137,P142,P143,P144)</f>
        <v>5</v>
      </c>
      <c r="Q145" s="55">
        <f t="shared" si="170"/>
        <v>6</v>
      </c>
      <c r="R145" s="27">
        <f>SUM(R124,R128,R137,R142,R143,R144)</f>
        <v>0</v>
      </c>
      <c r="S145" s="28">
        <f t="shared" ref="S145:T145" si="171">SUM(S124,S128,S137,S142,S143,S144)</f>
        <v>0</v>
      </c>
      <c r="T145" s="55">
        <f t="shared" si="171"/>
        <v>0</v>
      </c>
      <c r="U145" s="27">
        <f>SUM(U124,U128,U137,U142,U143,U144)</f>
        <v>71</v>
      </c>
      <c r="V145" s="28">
        <f t="shared" ref="V145:W145" si="172">SUM(V124,V128,V137,V142,V143,V144)</f>
        <v>153</v>
      </c>
      <c r="W145" s="29">
        <f t="shared" si="172"/>
        <v>224</v>
      </c>
      <c r="X145" s="27">
        <f>SUM(X124,X128,X137,X142,X143,X144)</f>
        <v>7</v>
      </c>
      <c r="Y145" s="28">
        <f t="shared" ref="Y145:Z145" si="173">SUM(Y124,Y128,Y137,Y142,Y143,Y144)</f>
        <v>43</v>
      </c>
      <c r="Z145" s="29">
        <f t="shared" si="173"/>
        <v>50</v>
      </c>
      <c r="AA145" s="27">
        <f t="shared" si="166"/>
        <v>132</v>
      </c>
      <c r="AB145" s="28">
        <f t="shared" si="166"/>
        <v>484</v>
      </c>
      <c r="AC145" s="55">
        <f t="shared" si="166"/>
        <v>616</v>
      </c>
    </row>
    <row r="146" spans="1:29" ht="12.6" customHeight="1" x14ac:dyDescent="0.2">
      <c r="A146" s="67" t="s">
        <v>68</v>
      </c>
      <c r="B146" s="68" t="s">
        <v>2</v>
      </c>
      <c r="C146" s="69">
        <v>4</v>
      </c>
      <c r="D146" s="70">
        <v>8</v>
      </c>
      <c r="E146" s="71">
        <v>12</v>
      </c>
      <c r="F146" s="69"/>
      <c r="G146" s="70">
        <v>2</v>
      </c>
      <c r="H146" s="71">
        <v>2</v>
      </c>
      <c r="I146" s="69"/>
      <c r="J146" s="70">
        <v>1</v>
      </c>
      <c r="K146" s="71">
        <v>1</v>
      </c>
      <c r="L146" s="69"/>
      <c r="M146" s="70"/>
      <c r="N146" s="71"/>
      <c r="O146" s="69"/>
      <c r="P146" s="70"/>
      <c r="Q146" s="72"/>
      <c r="R146" s="69"/>
      <c r="S146" s="70"/>
      <c r="T146" s="72"/>
      <c r="U146" s="69"/>
      <c r="V146" s="70"/>
      <c r="W146" s="71"/>
      <c r="X146" s="69"/>
      <c r="Y146" s="70"/>
      <c r="Z146" s="71"/>
      <c r="AA146" s="69">
        <f t="shared" ref="AA146:AB152" si="174">SUM(C146,F146,I146,L146,O146,R146,U146,X146)</f>
        <v>4</v>
      </c>
      <c r="AB146" s="70">
        <f t="shared" si="174"/>
        <v>11</v>
      </c>
      <c r="AC146" s="72">
        <f t="shared" ref="AC146:AC152" si="175">SUM(AA146:AB146)</f>
        <v>15</v>
      </c>
    </row>
    <row r="147" spans="1:29" ht="12.6" customHeight="1" x14ac:dyDescent="0.2">
      <c r="A147" s="562" t="s">
        <v>69</v>
      </c>
      <c r="B147" s="3" t="s">
        <v>152</v>
      </c>
      <c r="C147" s="12">
        <v>93</v>
      </c>
      <c r="D147" s="13">
        <v>32</v>
      </c>
      <c r="E147" s="14">
        <v>125</v>
      </c>
      <c r="F147" s="12">
        <v>1</v>
      </c>
      <c r="G147" s="13"/>
      <c r="H147" s="14">
        <v>1</v>
      </c>
      <c r="I147" s="12"/>
      <c r="J147" s="13">
        <v>1</v>
      </c>
      <c r="K147" s="14">
        <v>1</v>
      </c>
      <c r="L147" s="12">
        <v>2</v>
      </c>
      <c r="M147" s="13">
        <v>3</v>
      </c>
      <c r="N147" s="14">
        <v>5</v>
      </c>
      <c r="O147" s="12"/>
      <c r="P147" s="13"/>
      <c r="Q147" s="46"/>
      <c r="R147" s="12"/>
      <c r="S147" s="13"/>
      <c r="T147" s="46"/>
      <c r="U147" s="12"/>
      <c r="V147" s="13"/>
      <c r="W147" s="14"/>
      <c r="X147" s="12">
        <v>5</v>
      </c>
      <c r="Y147" s="13">
        <v>3</v>
      </c>
      <c r="Z147" s="14">
        <v>8</v>
      </c>
      <c r="AA147" s="12">
        <f t="shared" si="174"/>
        <v>101</v>
      </c>
      <c r="AB147" s="13">
        <f t="shared" si="174"/>
        <v>39</v>
      </c>
      <c r="AC147" s="46">
        <f t="shared" si="175"/>
        <v>140</v>
      </c>
    </row>
    <row r="148" spans="1:29" ht="12.6" customHeight="1" x14ac:dyDescent="0.2">
      <c r="A148" s="574"/>
      <c r="B148" s="3" t="s">
        <v>153</v>
      </c>
      <c r="C148" s="12">
        <v>1</v>
      </c>
      <c r="D148" s="13">
        <v>1</v>
      </c>
      <c r="E148" s="14">
        <v>2</v>
      </c>
      <c r="F148" s="12"/>
      <c r="G148" s="13"/>
      <c r="H148" s="14"/>
      <c r="I148" s="12"/>
      <c r="J148" s="13"/>
      <c r="K148" s="14"/>
      <c r="L148" s="12"/>
      <c r="M148" s="13"/>
      <c r="N148" s="14"/>
      <c r="O148" s="12"/>
      <c r="P148" s="13"/>
      <c r="Q148" s="46"/>
      <c r="R148" s="12"/>
      <c r="S148" s="13"/>
      <c r="T148" s="46"/>
      <c r="U148" s="12"/>
      <c r="V148" s="13"/>
      <c r="W148" s="14"/>
      <c r="X148" s="12"/>
      <c r="Y148" s="13"/>
      <c r="Z148" s="14"/>
      <c r="AA148" s="12">
        <f t="shared" si="174"/>
        <v>1</v>
      </c>
      <c r="AB148" s="13">
        <f t="shared" si="174"/>
        <v>1</v>
      </c>
      <c r="AC148" s="46">
        <f t="shared" si="175"/>
        <v>2</v>
      </c>
    </row>
    <row r="149" spans="1:29" ht="12.6" customHeight="1" x14ac:dyDescent="0.2">
      <c r="A149" s="8" t="s">
        <v>70</v>
      </c>
      <c r="B149" s="3" t="s">
        <v>86</v>
      </c>
      <c r="C149" s="12">
        <v>1</v>
      </c>
      <c r="D149" s="13"/>
      <c r="E149" s="14">
        <v>1</v>
      </c>
      <c r="F149" s="12"/>
      <c r="G149" s="13"/>
      <c r="H149" s="14"/>
      <c r="I149" s="12"/>
      <c r="J149" s="13"/>
      <c r="K149" s="14"/>
      <c r="L149" s="12"/>
      <c r="M149" s="13"/>
      <c r="N149" s="14"/>
      <c r="O149" s="12"/>
      <c r="P149" s="13"/>
      <c r="Q149" s="46"/>
      <c r="R149" s="12"/>
      <c r="S149" s="13"/>
      <c r="T149" s="46"/>
      <c r="U149" s="12"/>
      <c r="V149" s="13"/>
      <c r="W149" s="14"/>
      <c r="X149" s="12"/>
      <c r="Y149" s="13"/>
      <c r="Z149" s="14"/>
      <c r="AA149" s="12">
        <f t="shared" si="174"/>
        <v>1</v>
      </c>
      <c r="AB149" s="13">
        <f t="shared" si="174"/>
        <v>0</v>
      </c>
      <c r="AC149" s="46">
        <f t="shared" si="175"/>
        <v>1</v>
      </c>
    </row>
    <row r="150" spans="1:29" ht="12.6" customHeight="1" x14ac:dyDescent="0.2">
      <c r="A150" s="100" t="s">
        <v>144</v>
      </c>
      <c r="B150" s="3" t="s">
        <v>85</v>
      </c>
      <c r="C150" s="12"/>
      <c r="D150" s="13"/>
      <c r="E150" s="14"/>
      <c r="F150" s="12"/>
      <c r="G150" s="13"/>
      <c r="H150" s="14"/>
      <c r="I150" s="12"/>
      <c r="J150" s="13"/>
      <c r="K150" s="14"/>
      <c r="L150" s="12"/>
      <c r="M150" s="13"/>
      <c r="N150" s="14"/>
      <c r="O150" s="12"/>
      <c r="P150" s="13"/>
      <c r="Q150" s="46"/>
      <c r="R150" s="12"/>
      <c r="S150" s="13"/>
      <c r="T150" s="46"/>
      <c r="U150" s="12">
        <v>1</v>
      </c>
      <c r="V150" s="13"/>
      <c r="W150" s="14">
        <v>1</v>
      </c>
      <c r="X150" s="12"/>
      <c r="Y150" s="13"/>
      <c r="Z150" s="14"/>
      <c r="AA150" s="12">
        <f t="shared" si="174"/>
        <v>1</v>
      </c>
      <c r="AB150" s="13">
        <f t="shared" si="174"/>
        <v>0</v>
      </c>
      <c r="AC150" s="46">
        <f t="shared" ref="AC150" si="176">SUM(AA150:AB150)</f>
        <v>1</v>
      </c>
    </row>
    <row r="151" spans="1:29" ht="12.6" customHeight="1" x14ac:dyDescent="0.2">
      <c r="A151" s="8" t="s">
        <v>71</v>
      </c>
      <c r="B151" s="3" t="s">
        <v>85</v>
      </c>
      <c r="C151" s="12">
        <v>7</v>
      </c>
      <c r="D151" s="13">
        <v>3</v>
      </c>
      <c r="E151" s="14">
        <v>10</v>
      </c>
      <c r="F151" s="12"/>
      <c r="G151" s="13"/>
      <c r="H151" s="14"/>
      <c r="I151" s="12"/>
      <c r="J151" s="13"/>
      <c r="K151" s="14"/>
      <c r="L151" s="12">
        <v>1</v>
      </c>
      <c r="M151" s="13"/>
      <c r="N151" s="14">
        <v>1</v>
      </c>
      <c r="O151" s="12"/>
      <c r="P151" s="13"/>
      <c r="Q151" s="46"/>
      <c r="R151" s="12"/>
      <c r="S151" s="13"/>
      <c r="T151" s="46"/>
      <c r="U151" s="12">
        <v>1</v>
      </c>
      <c r="V151" s="13">
        <v>1</v>
      </c>
      <c r="W151" s="14">
        <v>2</v>
      </c>
      <c r="X151" s="12"/>
      <c r="Y151" s="13"/>
      <c r="Z151" s="14"/>
      <c r="AA151" s="12">
        <f t="shared" si="174"/>
        <v>9</v>
      </c>
      <c r="AB151" s="13">
        <f t="shared" si="174"/>
        <v>4</v>
      </c>
      <c r="AC151" s="46">
        <f t="shared" si="175"/>
        <v>13</v>
      </c>
    </row>
    <row r="152" spans="1:29" ht="12.6" hidden="1" customHeight="1" x14ac:dyDescent="0.2">
      <c r="A152" s="8" t="s">
        <v>72</v>
      </c>
      <c r="B152" s="3" t="s">
        <v>85</v>
      </c>
      <c r="C152" s="12"/>
      <c r="D152" s="13"/>
      <c r="E152" s="14"/>
      <c r="F152" s="12"/>
      <c r="G152" s="13"/>
      <c r="H152" s="14"/>
      <c r="I152" s="12"/>
      <c r="J152" s="13"/>
      <c r="K152" s="14"/>
      <c r="L152" s="12"/>
      <c r="M152" s="13"/>
      <c r="N152" s="14"/>
      <c r="O152" s="12"/>
      <c r="P152" s="13"/>
      <c r="Q152" s="46"/>
      <c r="R152" s="12"/>
      <c r="S152" s="13"/>
      <c r="T152" s="46"/>
      <c r="U152" s="12"/>
      <c r="V152" s="13"/>
      <c r="W152" s="14"/>
      <c r="X152" s="12"/>
      <c r="Y152" s="13"/>
      <c r="Z152" s="14"/>
      <c r="AA152" s="12">
        <f t="shared" si="174"/>
        <v>0</v>
      </c>
      <c r="AB152" s="13">
        <f t="shared" si="174"/>
        <v>0</v>
      </c>
      <c r="AC152" s="46">
        <f t="shared" si="175"/>
        <v>0</v>
      </c>
    </row>
    <row r="153" spans="1:29" s="4" customFormat="1" ht="12.6" customHeight="1" x14ac:dyDescent="0.2">
      <c r="A153" s="66" t="s">
        <v>110</v>
      </c>
      <c r="B153" s="9"/>
      <c r="C153" s="15">
        <f t="shared" ref="C153:AC153" si="177">SUM(C147:C152)</f>
        <v>102</v>
      </c>
      <c r="D153" s="16">
        <f t="shared" si="177"/>
        <v>36</v>
      </c>
      <c r="E153" s="17">
        <f t="shared" si="177"/>
        <v>138</v>
      </c>
      <c r="F153" s="15">
        <f t="shared" si="177"/>
        <v>1</v>
      </c>
      <c r="G153" s="16">
        <f t="shared" si="177"/>
        <v>0</v>
      </c>
      <c r="H153" s="17">
        <f t="shared" si="177"/>
        <v>1</v>
      </c>
      <c r="I153" s="15">
        <f t="shared" si="177"/>
        <v>0</v>
      </c>
      <c r="J153" s="16">
        <f t="shared" si="177"/>
        <v>1</v>
      </c>
      <c r="K153" s="17">
        <f t="shared" si="177"/>
        <v>1</v>
      </c>
      <c r="L153" s="15">
        <f t="shared" si="177"/>
        <v>3</v>
      </c>
      <c r="M153" s="16">
        <f t="shared" si="177"/>
        <v>3</v>
      </c>
      <c r="N153" s="17">
        <f t="shared" si="177"/>
        <v>6</v>
      </c>
      <c r="O153" s="15">
        <f t="shared" si="177"/>
        <v>0</v>
      </c>
      <c r="P153" s="16">
        <f t="shared" si="177"/>
        <v>0</v>
      </c>
      <c r="Q153" s="47">
        <f t="shared" si="177"/>
        <v>0</v>
      </c>
      <c r="R153" s="15">
        <f t="shared" si="177"/>
        <v>0</v>
      </c>
      <c r="S153" s="16">
        <f t="shared" si="177"/>
        <v>0</v>
      </c>
      <c r="T153" s="47">
        <f t="shared" si="177"/>
        <v>0</v>
      </c>
      <c r="U153" s="15">
        <f t="shared" si="177"/>
        <v>2</v>
      </c>
      <c r="V153" s="16">
        <f t="shared" si="177"/>
        <v>1</v>
      </c>
      <c r="W153" s="17">
        <f t="shared" si="177"/>
        <v>3</v>
      </c>
      <c r="X153" s="15">
        <f t="shared" si="177"/>
        <v>5</v>
      </c>
      <c r="Y153" s="16">
        <f t="shared" si="177"/>
        <v>3</v>
      </c>
      <c r="Z153" s="17">
        <f t="shared" si="177"/>
        <v>8</v>
      </c>
      <c r="AA153" s="15">
        <f t="shared" si="177"/>
        <v>113</v>
      </c>
      <c r="AB153" s="16">
        <f t="shared" si="177"/>
        <v>44</v>
      </c>
      <c r="AC153" s="47">
        <f t="shared" si="177"/>
        <v>157</v>
      </c>
    </row>
    <row r="154" spans="1:29" ht="12.6" customHeight="1" x14ac:dyDescent="0.2">
      <c r="A154" s="575" t="s">
        <v>73</v>
      </c>
      <c r="B154" s="11" t="s">
        <v>2</v>
      </c>
      <c r="C154" s="102">
        <v>23</v>
      </c>
      <c r="D154" s="103">
        <v>10</v>
      </c>
      <c r="E154" s="104">
        <v>33</v>
      </c>
      <c r="F154" s="102">
        <v>3</v>
      </c>
      <c r="G154" s="103">
        <v>1</v>
      </c>
      <c r="H154" s="104">
        <v>4</v>
      </c>
      <c r="I154" s="102">
        <v>1</v>
      </c>
      <c r="J154" s="103"/>
      <c r="K154" s="104">
        <v>1</v>
      </c>
      <c r="L154" s="102">
        <v>2</v>
      </c>
      <c r="M154" s="103">
        <v>1</v>
      </c>
      <c r="N154" s="104">
        <v>3</v>
      </c>
      <c r="O154" s="102"/>
      <c r="P154" s="103"/>
      <c r="Q154" s="105"/>
      <c r="R154" s="102"/>
      <c r="S154" s="103"/>
      <c r="T154" s="105"/>
      <c r="U154" s="102">
        <v>10</v>
      </c>
      <c r="V154" s="103">
        <v>4</v>
      </c>
      <c r="W154" s="104">
        <v>14</v>
      </c>
      <c r="X154" s="102">
        <v>1</v>
      </c>
      <c r="Y154" s="103"/>
      <c r="Z154" s="104">
        <v>1</v>
      </c>
      <c r="AA154" s="102">
        <f t="shared" ref="AA154:AB159" si="178">SUM(C154,F154,I154,L154,O154,R154,U154,X154)</f>
        <v>40</v>
      </c>
      <c r="AB154" s="103">
        <f t="shared" si="178"/>
        <v>16</v>
      </c>
      <c r="AC154" s="105">
        <f t="shared" ref="AC154:AC158" si="179">SUM(AA154:AB154)</f>
        <v>56</v>
      </c>
    </row>
    <row r="155" spans="1:29" ht="12.6" hidden="1" customHeight="1" x14ac:dyDescent="0.2">
      <c r="A155" s="562"/>
      <c r="B155" s="3" t="s">
        <v>138</v>
      </c>
      <c r="C155" s="12"/>
      <c r="D155" s="13"/>
      <c r="E155" s="14"/>
      <c r="F155" s="12"/>
      <c r="G155" s="13"/>
      <c r="H155" s="14"/>
      <c r="I155" s="12"/>
      <c r="J155" s="13"/>
      <c r="K155" s="14"/>
      <c r="L155" s="12"/>
      <c r="M155" s="13"/>
      <c r="N155" s="14"/>
      <c r="O155" s="12"/>
      <c r="P155" s="13"/>
      <c r="Q155" s="46"/>
      <c r="R155" s="12"/>
      <c r="S155" s="13"/>
      <c r="T155" s="46"/>
      <c r="U155" s="12"/>
      <c r="V155" s="13"/>
      <c r="W155" s="14"/>
      <c r="X155" s="12"/>
      <c r="Y155" s="13"/>
      <c r="Z155" s="14"/>
      <c r="AA155" s="12">
        <f t="shared" si="178"/>
        <v>0</v>
      </c>
      <c r="AB155" s="13">
        <f t="shared" si="178"/>
        <v>0</v>
      </c>
      <c r="AC155" s="46">
        <f t="shared" si="179"/>
        <v>0</v>
      </c>
    </row>
    <row r="156" spans="1:29" ht="12.6" hidden="1" customHeight="1" x14ac:dyDescent="0.2">
      <c r="A156" s="100" t="s">
        <v>136</v>
      </c>
      <c r="B156" s="3" t="s">
        <v>85</v>
      </c>
      <c r="C156" s="12"/>
      <c r="D156" s="13"/>
      <c r="E156" s="14"/>
      <c r="F156" s="12"/>
      <c r="G156" s="13"/>
      <c r="H156" s="14"/>
      <c r="I156" s="12"/>
      <c r="J156" s="13"/>
      <c r="K156" s="14"/>
      <c r="L156" s="12"/>
      <c r="M156" s="13"/>
      <c r="N156" s="14"/>
      <c r="O156" s="12"/>
      <c r="P156" s="13"/>
      <c r="Q156" s="46"/>
      <c r="R156" s="12"/>
      <c r="S156" s="13"/>
      <c r="T156" s="46"/>
      <c r="U156" s="12"/>
      <c r="V156" s="13"/>
      <c r="W156" s="14"/>
      <c r="X156" s="12"/>
      <c r="Y156" s="13"/>
      <c r="Z156" s="14"/>
      <c r="AA156" s="12">
        <f t="shared" si="178"/>
        <v>0</v>
      </c>
      <c r="AB156" s="13">
        <f t="shared" si="178"/>
        <v>0</v>
      </c>
      <c r="AC156" s="46">
        <f t="shared" si="179"/>
        <v>0</v>
      </c>
    </row>
    <row r="157" spans="1:29" ht="12.6" customHeight="1" x14ac:dyDescent="0.2">
      <c r="A157" s="100" t="s">
        <v>137</v>
      </c>
      <c r="B157" s="3" t="s">
        <v>2</v>
      </c>
      <c r="C157" s="12">
        <v>19</v>
      </c>
      <c r="D157" s="13">
        <v>3</v>
      </c>
      <c r="E157" s="14">
        <v>22</v>
      </c>
      <c r="F157" s="12">
        <v>3</v>
      </c>
      <c r="G157" s="13"/>
      <c r="H157" s="14">
        <v>3</v>
      </c>
      <c r="I157" s="12"/>
      <c r="J157" s="13"/>
      <c r="K157" s="14"/>
      <c r="L157" s="12"/>
      <c r="M157" s="13"/>
      <c r="N157" s="14"/>
      <c r="O157" s="12"/>
      <c r="P157" s="13"/>
      <c r="Q157" s="46"/>
      <c r="R157" s="12"/>
      <c r="S157" s="13"/>
      <c r="T157" s="46"/>
      <c r="U157" s="12"/>
      <c r="V157" s="13"/>
      <c r="W157" s="14"/>
      <c r="X157" s="12">
        <v>1</v>
      </c>
      <c r="Y157" s="13"/>
      <c r="Z157" s="14">
        <v>1</v>
      </c>
      <c r="AA157" s="12">
        <f t="shared" si="178"/>
        <v>23</v>
      </c>
      <c r="AB157" s="13">
        <f t="shared" si="178"/>
        <v>3</v>
      </c>
      <c r="AC157" s="46">
        <f t="shared" si="179"/>
        <v>26</v>
      </c>
    </row>
    <row r="158" spans="1:29" ht="12.6" customHeight="1" x14ac:dyDescent="0.2">
      <c r="A158" s="8" t="s">
        <v>27</v>
      </c>
      <c r="B158" s="3" t="s">
        <v>90</v>
      </c>
      <c r="C158" s="12"/>
      <c r="D158" s="13"/>
      <c r="E158" s="14"/>
      <c r="F158" s="12"/>
      <c r="G158" s="13"/>
      <c r="H158" s="14"/>
      <c r="I158" s="12"/>
      <c r="J158" s="13"/>
      <c r="K158" s="14"/>
      <c r="L158" s="12"/>
      <c r="M158" s="13"/>
      <c r="N158" s="14"/>
      <c r="O158" s="12"/>
      <c r="P158" s="13"/>
      <c r="Q158" s="46"/>
      <c r="R158" s="12"/>
      <c r="S158" s="13"/>
      <c r="T158" s="46"/>
      <c r="U158" s="12"/>
      <c r="V158" s="13"/>
      <c r="W158" s="14"/>
      <c r="X158" s="12"/>
      <c r="Y158" s="13">
        <v>1</v>
      </c>
      <c r="Z158" s="14">
        <v>1</v>
      </c>
      <c r="AA158" s="12">
        <f t="shared" si="178"/>
        <v>0</v>
      </c>
      <c r="AB158" s="13">
        <f t="shared" si="178"/>
        <v>1</v>
      </c>
      <c r="AC158" s="46">
        <f t="shared" si="179"/>
        <v>1</v>
      </c>
    </row>
    <row r="159" spans="1:29" ht="12.6" hidden="1" customHeight="1" x14ac:dyDescent="0.2">
      <c r="A159" s="109" t="s">
        <v>3</v>
      </c>
      <c r="B159" s="3" t="s">
        <v>90</v>
      </c>
      <c r="C159" s="12"/>
      <c r="D159" s="13"/>
      <c r="E159" s="14"/>
      <c r="F159" s="12"/>
      <c r="G159" s="13"/>
      <c r="H159" s="14"/>
      <c r="I159" s="12"/>
      <c r="J159" s="13"/>
      <c r="K159" s="14"/>
      <c r="L159" s="12"/>
      <c r="M159" s="13"/>
      <c r="N159" s="14"/>
      <c r="O159" s="12"/>
      <c r="P159" s="13"/>
      <c r="Q159" s="46"/>
      <c r="R159" s="12"/>
      <c r="S159" s="13"/>
      <c r="T159" s="46"/>
      <c r="U159" s="12"/>
      <c r="V159" s="13"/>
      <c r="W159" s="14"/>
      <c r="X159" s="12"/>
      <c r="Y159" s="13"/>
      <c r="Z159" s="14"/>
      <c r="AA159" s="12">
        <f t="shared" si="178"/>
        <v>0</v>
      </c>
      <c r="AB159" s="13">
        <f t="shared" si="178"/>
        <v>0</v>
      </c>
      <c r="AC159" s="46">
        <f t="shared" ref="AC159" si="180">SUM(AA159:AB159)</f>
        <v>0</v>
      </c>
    </row>
    <row r="160" spans="1:29" s="10" customFormat="1" ht="12.6" customHeight="1" x14ac:dyDescent="0.25">
      <c r="A160" s="56" t="s">
        <v>111</v>
      </c>
      <c r="B160" s="34"/>
      <c r="C160" s="98">
        <f t="shared" ref="C160:AC160" si="181">SUM(C146,C153,C154,C155,C156,C157,C158,C159)</f>
        <v>148</v>
      </c>
      <c r="D160" s="101">
        <f t="shared" si="181"/>
        <v>57</v>
      </c>
      <c r="E160" s="37">
        <f t="shared" si="181"/>
        <v>205</v>
      </c>
      <c r="F160" s="35">
        <f t="shared" si="181"/>
        <v>7</v>
      </c>
      <c r="G160" s="36">
        <f t="shared" si="181"/>
        <v>3</v>
      </c>
      <c r="H160" s="37">
        <f t="shared" si="181"/>
        <v>10</v>
      </c>
      <c r="I160" s="35">
        <f t="shared" si="181"/>
        <v>1</v>
      </c>
      <c r="J160" s="36">
        <f t="shared" si="181"/>
        <v>2</v>
      </c>
      <c r="K160" s="37">
        <f t="shared" si="181"/>
        <v>3</v>
      </c>
      <c r="L160" s="35">
        <f t="shared" si="181"/>
        <v>5</v>
      </c>
      <c r="M160" s="101">
        <f t="shared" si="181"/>
        <v>4</v>
      </c>
      <c r="N160" s="37">
        <f t="shared" si="181"/>
        <v>9</v>
      </c>
      <c r="O160" s="35">
        <f t="shared" si="181"/>
        <v>0</v>
      </c>
      <c r="P160" s="36">
        <f t="shared" si="181"/>
        <v>0</v>
      </c>
      <c r="Q160" s="57">
        <f t="shared" si="181"/>
        <v>0</v>
      </c>
      <c r="R160" s="35">
        <f t="shared" si="181"/>
        <v>0</v>
      </c>
      <c r="S160" s="36">
        <f t="shared" si="181"/>
        <v>0</v>
      </c>
      <c r="T160" s="57">
        <f t="shared" si="181"/>
        <v>0</v>
      </c>
      <c r="U160" s="35">
        <f t="shared" si="181"/>
        <v>12</v>
      </c>
      <c r="V160" s="36">
        <f t="shared" si="181"/>
        <v>5</v>
      </c>
      <c r="W160" s="37">
        <f t="shared" si="181"/>
        <v>17</v>
      </c>
      <c r="X160" s="35">
        <f t="shared" si="181"/>
        <v>7</v>
      </c>
      <c r="Y160" s="36">
        <f t="shared" si="181"/>
        <v>4</v>
      </c>
      <c r="Z160" s="37">
        <f t="shared" si="181"/>
        <v>11</v>
      </c>
      <c r="AA160" s="98">
        <f t="shared" si="181"/>
        <v>180</v>
      </c>
      <c r="AB160" s="36">
        <f t="shared" si="181"/>
        <v>75</v>
      </c>
      <c r="AC160" s="57">
        <f t="shared" si="181"/>
        <v>255</v>
      </c>
    </row>
    <row r="161" spans="1:29" ht="12.6" customHeight="1" x14ac:dyDescent="0.2">
      <c r="A161" s="8" t="s">
        <v>74</v>
      </c>
      <c r="B161" s="3" t="s">
        <v>2</v>
      </c>
      <c r="C161" s="12">
        <v>33</v>
      </c>
      <c r="D161" s="13">
        <v>19</v>
      </c>
      <c r="E161" s="14">
        <v>52</v>
      </c>
      <c r="F161" s="12">
        <v>1</v>
      </c>
      <c r="G161" s="13"/>
      <c r="H161" s="14">
        <v>1</v>
      </c>
      <c r="I161" s="12"/>
      <c r="J161" s="13"/>
      <c r="K161" s="14"/>
      <c r="L161" s="12">
        <v>3</v>
      </c>
      <c r="M161" s="13"/>
      <c r="N161" s="14">
        <v>3</v>
      </c>
      <c r="O161" s="12"/>
      <c r="P161" s="13"/>
      <c r="Q161" s="46"/>
      <c r="R161" s="12"/>
      <c r="S161" s="13"/>
      <c r="T161" s="46"/>
      <c r="U161" s="12"/>
      <c r="V161" s="13"/>
      <c r="W161" s="14"/>
      <c r="X161" s="12"/>
      <c r="Y161" s="13">
        <v>3</v>
      </c>
      <c r="Z161" s="14">
        <v>3</v>
      </c>
      <c r="AA161" s="12">
        <f t="shared" ref="AA161:AA175" si="182">SUM(C161,F161,I161,L161,O161,R161,U161,X161)</f>
        <v>37</v>
      </c>
      <c r="AB161" s="13">
        <f t="shared" ref="AB161:AB175" si="183">SUM(D161,G161,J161,M161,P161,S161,V161,Y161)</f>
        <v>22</v>
      </c>
      <c r="AC161" s="46">
        <f t="shared" ref="AC161:AC175" si="184">SUM(AA161:AB161)</f>
        <v>59</v>
      </c>
    </row>
    <row r="162" spans="1:29" ht="12.6" customHeight="1" x14ac:dyDescent="0.2">
      <c r="A162" s="73" t="s">
        <v>75</v>
      </c>
      <c r="B162" s="74" t="s">
        <v>87</v>
      </c>
      <c r="C162" s="75"/>
      <c r="D162" s="76"/>
      <c r="E162" s="77"/>
      <c r="F162" s="75"/>
      <c r="G162" s="76"/>
      <c r="H162" s="77"/>
      <c r="I162" s="75"/>
      <c r="J162" s="76"/>
      <c r="K162" s="77"/>
      <c r="L162" s="75"/>
      <c r="M162" s="76"/>
      <c r="N162" s="77"/>
      <c r="O162" s="75"/>
      <c r="P162" s="76"/>
      <c r="Q162" s="78"/>
      <c r="R162" s="75"/>
      <c r="S162" s="76"/>
      <c r="T162" s="78"/>
      <c r="U162" s="75"/>
      <c r="V162" s="76"/>
      <c r="W162" s="77"/>
      <c r="X162" s="75"/>
      <c r="Y162" s="76"/>
      <c r="Z162" s="77"/>
      <c r="AA162" s="75">
        <f t="shared" si="182"/>
        <v>0</v>
      </c>
      <c r="AB162" s="76">
        <f t="shared" si="183"/>
        <v>0</v>
      </c>
      <c r="AC162" s="78">
        <f t="shared" si="184"/>
        <v>0</v>
      </c>
    </row>
    <row r="163" spans="1:29" ht="12.6" customHeight="1" x14ac:dyDescent="0.2">
      <c r="A163" s="73" t="s">
        <v>76</v>
      </c>
      <c r="B163" s="74" t="s">
        <v>2</v>
      </c>
      <c r="C163" s="75"/>
      <c r="D163" s="76"/>
      <c r="E163" s="77"/>
      <c r="F163" s="75"/>
      <c r="G163" s="76"/>
      <c r="H163" s="77"/>
      <c r="I163" s="75"/>
      <c r="J163" s="76"/>
      <c r="K163" s="77"/>
      <c r="L163" s="75"/>
      <c r="M163" s="76"/>
      <c r="N163" s="77"/>
      <c r="O163" s="75"/>
      <c r="P163" s="76"/>
      <c r="Q163" s="78"/>
      <c r="R163" s="75"/>
      <c r="S163" s="76"/>
      <c r="T163" s="78"/>
      <c r="U163" s="75"/>
      <c r="V163" s="76"/>
      <c r="W163" s="77"/>
      <c r="X163" s="75"/>
      <c r="Y163" s="76"/>
      <c r="Z163" s="77"/>
      <c r="AA163" s="75">
        <f t="shared" si="182"/>
        <v>0</v>
      </c>
      <c r="AB163" s="76">
        <f t="shared" si="183"/>
        <v>0</v>
      </c>
      <c r="AC163" s="78">
        <f t="shared" si="184"/>
        <v>0</v>
      </c>
    </row>
    <row r="164" spans="1:29" ht="12.6" customHeight="1" x14ac:dyDescent="0.2">
      <c r="A164" s="73" t="s">
        <v>77</v>
      </c>
      <c r="B164" s="74" t="s">
        <v>87</v>
      </c>
      <c r="C164" s="75"/>
      <c r="D164" s="76"/>
      <c r="E164" s="77"/>
      <c r="F164" s="75"/>
      <c r="G164" s="76"/>
      <c r="H164" s="77"/>
      <c r="I164" s="75"/>
      <c r="J164" s="76"/>
      <c r="K164" s="77"/>
      <c r="L164" s="75"/>
      <c r="M164" s="76"/>
      <c r="N164" s="77"/>
      <c r="O164" s="75"/>
      <c r="P164" s="76"/>
      <c r="Q164" s="78"/>
      <c r="R164" s="75"/>
      <c r="S164" s="76"/>
      <c r="T164" s="78"/>
      <c r="U164" s="75"/>
      <c r="V164" s="76"/>
      <c r="W164" s="77"/>
      <c r="X164" s="75"/>
      <c r="Y164" s="76"/>
      <c r="Z164" s="77"/>
      <c r="AA164" s="75">
        <f t="shared" si="182"/>
        <v>0</v>
      </c>
      <c r="AB164" s="76">
        <f t="shared" si="183"/>
        <v>0</v>
      </c>
      <c r="AC164" s="78">
        <f t="shared" si="184"/>
        <v>0</v>
      </c>
    </row>
    <row r="165" spans="1:29" ht="12.6" customHeight="1" x14ac:dyDescent="0.2">
      <c r="A165" s="73" t="s">
        <v>78</v>
      </c>
      <c r="B165" s="74" t="s">
        <v>2</v>
      </c>
      <c r="C165" s="75"/>
      <c r="D165" s="76"/>
      <c r="E165" s="77"/>
      <c r="F165" s="75"/>
      <c r="G165" s="76"/>
      <c r="H165" s="77"/>
      <c r="I165" s="75"/>
      <c r="J165" s="76"/>
      <c r="K165" s="77"/>
      <c r="L165" s="75"/>
      <c r="M165" s="76"/>
      <c r="N165" s="77"/>
      <c r="O165" s="75"/>
      <c r="P165" s="76"/>
      <c r="Q165" s="78"/>
      <c r="R165" s="75"/>
      <c r="S165" s="76"/>
      <c r="T165" s="78"/>
      <c r="U165" s="75"/>
      <c r="V165" s="76"/>
      <c r="W165" s="77"/>
      <c r="X165" s="75"/>
      <c r="Y165" s="76"/>
      <c r="Z165" s="77"/>
      <c r="AA165" s="75">
        <f t="shared" si="182"/>
        <v>0</v>
      </c>
      <c r="AB165" s="76">
        <f t="shared" si="183"/>
        <v>0</v>
      </c>
      <c r="AC165" s="78">
        <f t="shared" si="184"/>
        <v>0</v>
      </c>
    </row>
    <row r="166" spans="1:29" ht="12.6" customHeight="1" x14ac:dyDescent="0.2">
      <c r="A166" s="73" t="s">
        <v>79</v>
      </c>
      <c r="B166" s="74" t="s">
        <v>2</v>
      </c>
      <c r="C166" s="75">
        <v>29</v>
      </c>
      <c r="D166" s="76">
        <v>2</v>
      </c>
      <c r="E166" s="77">
        <v>31</v>
      </c>
      <c r="F166" s="75">
        <v>3</v>
      </c>
      <c r="G166" s="76"/>
      <c r="H166" s="77">
        <v>3</v>
      </c>
      <c r="I166" s="75"/>
      <c r="J166" s="76"/>
      <c r="K166" s="77"/>
      <c r="L166" s="75"/>
      <c r="M166" s="76"/>
      <c r="N166" s="77"/>
      <c r="O166" s="75"/>
      <c r="P166" s="76"/>
      <c r="Q166" s="78"/>
      <c r="R166" s="75"/>
      <c r="S166" s="76"/>
      <c r="T166" s="78"/>
      <c r="U166" s="75">
        <v>1</v>
      </c>
      <c r="V166" s="76"/>
      <c r="W166" s="77">
        <v>1</v>
      </c>
      <c r="X166" s="75">
        <v>3</v>
      </c>
      <c r="Y166" s="76"/>
      <c r="Z166" s="77">
        <v>3</v>
      </c>
      <c r="AA166" s="75">
        <f t="shared" si="182"/>
        <v>36</v>
      </c>
      <c r="AB166" s="76">
        <f t="shared" si="183"/>
        <v>2</v>
      </c>
      <c r="AC166" s="78">
        <f t="shared" si="184"/>
        <v>38</v>
      </c>
    </row>
    <row r="167" spans="1:29" ht="12.6" customHeight="1" x14ac:dyDescent="0.2">
      <c r="A167" s="73" t="s">
        <v>80</v>
      </c>
      <c r="B167" s="74" t="s">
        <v>87</v>
      </c>
      <c r="C167" s="75">
        <v>1</v>
      </c>
      <c r="D167" s="76"/>
      <c r="E167" s="77">
        <v>1</v>
      </c>
      <c r="F167" s="75"/>
      <c r="G167" s="76"/>
      <c r="H167" s="77"/>
      <c r="I167" s="75"/>
      <c r="J167" s="76"/>
      <c r="K167" s="77"/>
      <c r="L167" s="75"/>
      <c r="M167" s="76"/>
      <c r="N167" s="77"/>
      <c r="O167" s="75"/>
      <c r="P167" s="76"/>
      <c r="Q167" s="78"/>
      <c r="R167" s="75"/>
      <c r="S167" s="76"/>
      <c r="T167" s="78"/>
      <c r="U167" s="75"/>
      <c r="V167" s="76"/>
      <c r="W167" s="77"/>
      <c r="X167" s="75"/>
      <c r="Y167" s="76"/>
      <c r="Z167" s="77"/>
      <c r="AA167" s="75">
        <f t="shared" si="182"/>
        <v>1</v>
      </c>
      <c r="AB167" s="76">
        <f t="shared" si="183"/>
        <v>0</v>
      </c>
      <c r="AC167" s="78">
        <f t="shared" si="184"/>
        <v>1</v>
      </c>
    </row>
    <row r="168" spans="1:29" ht="12.6" customHeight="1" x14ac:dyDescent="0.2">
      <c r="A168" s="73" t="s">
        <v>81</v>
      </c>
      <c r="B168" s="74" t="s">
        <v>2</v>
      </c>
      <c r="C168" s="75">
        <v>59</v>
      </c>
      <c r="D168" s="76">
        <v>6</v>
      </c>
      <c r="E168" s="77">
        <v>65</v>
      </c>
      <c r="F168" s="75">
        <v>3</v>
      </c>
      <c r="G168" s="76"/>
      <c r="H168" s="77">
        <v>3</v>
      </c>
      <c r="I168" s="75"/>
      <c r="J168" s="76"/>
      <c r="K168" s="77"/>
      <c r="L168" s="75">
        <v>1</v>
      </c>
      <c r="M168" s="76">
        <v>1</v>
      </c>
      <c r="N168" s="77">
        <v>2</v>
      </c>
      <c r="O168" s="75">
        <v>1</v>
      </c>
      <c r="P168" s="76"/>
      <c r="Q168" s="78">
        <v>1</v>
      </c>
      <c r="R168" s="75">
        <v>1</v>
      </c>
      <c r="S168" s="76"/>
      <c r="T168" s="78">
        <v>1</v>
      </c>
      <c r="U168" s="75"/>
      <c r="V168" s="76"/>
      <c r="W168" s="77"/>
      <c r="X168" s="75">
        <v>7</v>
      </c>
      <c r="Y168" s="76"/>
      <c r="Z168" s="77">
        <v>7</v>
      </c>
      <c r="AA168" s="75">
        <f t="shared" si="182"/>
        <v>72</v>
      </c>
      <c r="AB168" s="76">
        <f t="shared" si="183"/>
        <v>7</v>
      </c>
      <c r="AC168" s="78">
        <f t="shared" si="184"/>
        <v>79</v>
      </c>
    </row>
    <row r="169" spans="1:29" ht="12.6" customHeight="1" x14ac:dyDescent="0.2">
      <c r="A169" s="73" t="s">
        <v>112</v>
      </c>
      <c r="B169" s="74" t="s">
        <v>87</v>
      </c>
      <c r="C169" s="75"/>
      <c r="D169" s="76">
        <v>1</v>
      </c>
      <c r="E169" s="77">
        <v>1</v>
      </c>
      <c r="F169" s="75">
        <v>1</v>
      </c>
      <c r="G169" s="76"/>
      <c r="H169" s="77">
        <v>1</v>
      </c>
      <c r="I169" s="75"/>
      <c r="J169" s="76"/>
      <c r="K169" s="77"/>
      <c r="L169" s="75"/>
      <c r="M169" s="76"/>
      <c r="N169" s="77"/>
      <c r="O169" s="75"/>
      <c r="P169" s="76"/>
      <c r="Q169" s="78"/>
      <c r="R169" s="75"/>
      <c r="S169" s="76"/>
      <c r="T169" s="78"/>
      <c r="U169" s="75">
        <v>1</v>
      </c>
      <c r="V169" s="76"/>
      <c r="W169" s="77">
        <v>1</v>
      </c>
      <c r="X169" s="75"/>
      <c r="Y169" s="76"/>
      <c r="Z169" s="77"/>
      <c r="AA169" s="75">
        <f t="shared" si="182"/>
        <v>2</v>
      </c>
      <c r="AB169" s="76">
        <f t="shared" si="183"/>
        <v>1</v>
      </c>
      <c r="AC169" s="78">
        <f t="shared" si="184"/>
        <v>3</v>
      </c>
    </row>
    <row r="170" spans="1:29" ht="12.6" customHeight="1" x14ac:dyDescent="0.2">
      <c r="A170" s="73" t="s">
        <v>82</v>
      </c>
      <c r="B170" s="74" t="s">
        <v>2</v>
      </c>
      <c r="C170" s="75"/>
      <c r="D170" s="76"/>
      <c r="E170" s="77"/>
      <c r="F170" s="75"/>
      <c r="G170" s="76"/>
      <c r="H170" s="77"/>
      <c r="I170" s="75"/>
      <c r="J170" s="76"/>
      <c r="K170" s="77"/>
      <c r="L170" s="75"/>
      <c r="M170" s="76"/>
      <c r="N170" s="77"/>
      <c r="O170" s="75"/>
      <c r="P170" s="76"/>
      <c r="Q170" s="78"/>
      <c r="R170" s="75"/>
      <c r="S170" s="76"/>
      <c r="T170" s="78"/>
      <c r="U170" s="75"/>
      <c r="V170" s="76"/>
      <c r="W170" s="77"/>
      <c r="X170" s="75">
        <v>1</v>
      </c>
      <c r="Y170" s="76"/>
      <c r="Z170" s="77">
        <v>1</v>
      </c>
      <c r="AA170" s="75">
        <f t="shared" si="182"/>
        <v>1</v>
      </c>
      <c r="AB170" s="76">
        <f t="shared" si="183"/>
        <v>0</v>
      </c>
      <c r="AC170" s="78">
        <f t="shared" si="184"/>
        <v>1</v>
      </c>
    </row>
    <row r="171" spans="1:29" ht="12.6" customHeight="1" x14ac:dyDescent="0.2">
      <c r="A171" s="73" t="s">
        <v>83</v>
      </c>
      <c r="B171" s="74" t="s">
        <v>85</v>
      </c>
      <c r="C171" s="75"/>
      <c r="D171" s="76"/>
      <c r="E171" s="77"/>
      <c r="F171" s="75"/>
      <c r="G171" s="76"/>
      <c r="H171" s="77"/>
      <c r="I171" s="75"/>
      <c r="J171" s="76"/>
      <c r="K171" s="77"/>
      <c r="L171" s="75"/>
      <c r="M171" s="76"/>
      <c r="N171" s="77"/>
      <c r="O171" s="75"/>
      <c r="P171" s="76"/>
      <c r="Q171" s="78"/>
      <c r="R171" s="75"/>
      <c r="S171" s="76"/>
      <c r="T171" s="78"/>
      <c r="U171" s="75"/>
      <c r="V171" s="76"/>
      <c r="W171" s="77"/>
      <c r="X171" s="75"/>
      <c r="Y171" s="76"/>
      <c r="Z171" s="77"/>
      <c r="AA171" s="75">
        <f t="shared" si="182"/>
        <v>0</v>
      </c>
      <c r="AB171" s="76">
        <f t="shared" si="183"/>
        <v>0</v>
      </c>
      <c r="AC171" s="78">
        <f t="shared" si="184"/>
        <v>0</v>
      </c>
    </row>
    <row r="172" spans="1:29" ht="12.6" customHeight="1" x14ac:dyDescent="0.2">
      <c r="A172" s="73" t="s">
        <v>154</v>
      </c>
      <c r="B172" s="74" t="s">
        <v>2</v>
      </c>
      <c r="C172" s="75">
        <v>10</v>
      </c>
      <c r="D172" s="76"/>
      <c r="E172" s="77">
        <v>10</v>
      </c>
      <c r="F172" s="75">
        <v>1</v>
      </c>
      <c r="G172" s="76"/>
      <c r="H172" s="77">
        <v>1</v>
      </c>
      <c r="I172" s="75"/>
      <c r="J172" s="76"/>
      <c r="K172" s="77"/>
      <c r="L172" s="75"/>
      <c r="M172" s="76"/>
      <c r="N172" s="77"/>
      <c r="O172" s="75"/>
      <c r="P172" s="76"/>
      <c r="Q172" s="78"/>
      <c r="R172" s="75"/>
      <c r="S172" s="76"/>
      <c r="T172" s="78"/>
      <c r="U172" s="75">
        <v>1</v>
      </c>
      <c r="V172" s="76"/>
      <c r="W172" s="77">
        <v>1</v>
      </c>
      <c r="X172" s="75"/>
      <c r="Y172" s="76"/>
      <c r="Z172" s="77"/>
      <c r="AA172" s="75">
        <f t="shared" si="182"/>
        <v>12</v>
      </c>
      <c r="AB172" s="76">
        <f t="shared" si="183"/>
        <v>0</v>
      </c>
      <c r="AC172" s="78">
        <f t="shared" ref="AC172" si="185">SUM(AA172:AB172)</f>
        <v>12</v>
      </c>
    </row>
    <row r="173" spans="1:29" ht="12.6" customHeight="1" x14ac:dyDescent="0.2">
      <c r="A173" s="73" t="s">
        <v>84</v>
      </c>
      <c r="B173" s="74" t="s">
        <v>86</v>
      </c>
      <c r="C173" s="75">
        <v>14</v>
      </c>
      <c r="D173" s="76">
        <v>2</v>
      </c>
      <c r="E173" s="77">
        <v>16</v>
      </c>
      <c r="F173" s="75">
        <v>5</v>
      </c>
      <c r="G173" s="76">
        <v>2</v>
      </c>
      <c r="H173" s="77">
        <v>7</v>
      </c>
      <c r="I173" s="75"/>
      <c r="J173" s="76"/>
      <c r="K173" s="77"/>
      <c r="L173" s="75">
        <v>1</v>
      </c>
      <c r="M173" s="76"/>
      <c r="N173" s="77">
        <v>1</v>
      </c>
      <c r="O173" s="75"/>
      <c r="P173" s="76"/>
      <c r="Q173" s="78"/>
      <c r="R173" s="75"/>
      <c r="S173" s="76"/>
      <c r="T173" s="78"/>
      <c r="U173" s="75"/>
      <c r="V173" s="76"/>
      <c r="W173" s="77"/>
      <c r="X173" s="75">
        <v>4</v>
      </c>
      <c r="Y173" s="76"/>
      <c r="Z173" s="77">
        <v>4</v>
      </c>
      <c r="AA173" s="75">
        <f t="shared" si="182"/>
        <v>24</v>
      </c>
      <c r="AB173" s="76">
        <f t="shared" si="183"/>
        <v>4</v>
      </c>
      <c r="AC173" s="78">
        <f t="shared" si="184"/>
        <v>28</v>
      </c>
    </row>
    <row r="174" spans="1:29" ht="12.6" customHeight="1" x14ac:dyDescent="0.2">
      <c r="A174" s="73" t="s">
        <v>27</v>
      </c>
      <c r="B174" s="74" t="s">
        <v>90</v>
      </c>
      <c r="C174" s="75">
        <v>1</v>
      </c>
      <c r="D174" s="76"/>
      <c r="E174" s="77">
        <v>1</v>
      </c>
      <c r="F174" s="75"/>
      <c r="G174" s="76"/>
      <c r="H174" s="77"/>
      <c r="I174" s="75"/>
      <c r="J174" s="76"/>
      <c r="K174" s="77"/>
      <c r="L174" s="75"/>
      <c r="M174" s="76"/>
      <c r="N174" s="77"/>
      <c r="O174" s="75"/>
      <c r="P174" s="76"/>
      <c r="Q174" s="78"/>
      <c r="R174" s="75"/>
      <c r="S174" s="76"/>
      <c r="T174" s="78"/>
      <c r="U174" s="75"/>
      <c r="V174" s="76"/>
      <c r="W174" s="77"/>
      <c r="X174" s="75"/>
      <c r="Y174" s="76"/>
      <c r="Z174" s="77"/>
      <c r="AA174" s="75">
        <f t="shared" si="182"/>
        <v>1</v>
      </c>
      <c r="AB174" s="76">
        <f t="shared" si="183"/>
        <v>0</v>
      </c>
      <c r="AC174" s="78">
        <f t="shared" si="184"/>
        <v>1</v>
      </c>
    </row>
    <row r="175" spans="1:29" ht="12.6" hidden="1" customHeight="1" x14ac:dyDescent="0.2">
      <c r="A175" s="8" t="s">
        <v>3</v>
      </c>
      <c r="B175" s="3" t="s">
        <v>90</v>
      </c>
      <c r="C175" s="12"/>
      <c r="D175" s="13"/>
      <c r="E175" s="14"/>
      <c r="F175" s="12"/>
      <c r="G175" s="13"/>
      <c r="H175" s="14"/>
      <c r="I175" s="12"/>
      <c r="J175" s="13"/>
      <c r="K175" s="14"/>
      <c r="L175" s="12"/>
      <c r="M175" s="13"/>
      <c r="N175" s="14"/>
      <c r="O175" s="12"/>
      <c r="P175" s="13"/>
      <c r="Q175" s="46"/>
      <c r="R175" s="12"/>
      <c r="S175" s="13"/>
      <c r="T175" s="46"/>
      <c r="U175" s="12"/>
      <c r="V175" s="13"/>
      <c r="W175" s="14"/>
      <c r="X175" s="12"/>
      <c r="Y175" s="13"/>
      <c r="Z175" s="14"/>
      <c r="AA175" s="12">
        <f t="shared" si="182"/>
        <v>0</v>
      </c>
      <c r="AB175" s="13">
        <f t="shared" si="183"/>
        <v>0</v>
      </c>
      <c r="AC175" s="46">
        <f t="shared" si="184"/>
        <v>0</v>
      </c>
    </row>
    <row r="176" spans="1:29" s="10" customFormat="1" ht="12.6" customHeight="1" x14ac:dyDescent="0.25">
      <c r="A176" s="58" t="s">
        <v>113</v>
      </c>
      <c r="B176" s="38"/>
      <c r="C176" s="99">
        <f>SUM(C161:C175)</f>
        <v>147</v>
      </c>
      <c r="D176" s="40">
        <f t="shared" ref="D176:AC176" si="186">SUM(D161:D175)</f>
        <v>30</v>
      </c>
      <c r="E176" s="41">
        <f t="shared" ref="E176" si="187">C176+D176</f>
        <v>177</v>
      </c>
      <c r="F176" s="39">
        <f>SUM(F161:F175)</f>
        <v>14</v>
      </c>
      <c r="G176" s="40">
        <f t="shared" ref="G176" si="188">SUM(G161:G175)</f>
        <v>2</v>
      </c>
      <c r="H176" s="41">
        <f>F176+G176</f>
        <v>16</v>
      </c>
      <c r="I176" s="39">
        <f>SUM(I161:I175)</f>
        <v>0</v>
      </c>
      <c r="J176" s="40">
        <f t="shared" ref="J176" si="189">SUM(J161:J175)</f>
        <v>0</v>
      </c>
      <c r="K176" s="41">
        <f t="shared" ref="K176" si="190">I176+J176</f>
        <v>0</v>
      </c>
      <c r="L176" s="39">
        <f>SUM(L161:L175)</f>
        <v>5</v>
      </c>
      <c r="M176" s="40">
        <f t="shared" ref="M176" si="191">SUM(M161:M175)</f>
        <v>1</v>
      </c>
      <c r="N176" s="41">
        <f t="shared" ref="N176" si="192">L176+M176</f>
        <v>6</v>
      </c>
      <c r="O176" s="39">
        <f>SUM(O161:O175)</f>
        <v>1</v>
      </c>
      <c r="P176" s="40">
        <f t="shared" ref="P176" si="193">SUM(P161:P175)</f>
        <v>0</v>
      </c>
      <c r="Q176" s="59">
        <f t="shared" ref="Q176" si="194">O176+P176</f>
        <v>1</v>
      </c>
      <c r="R176" s="39">
        <f>SUM(R161:R175)</f>
        <v>1</v>
      </c>
      <c r="S176" s="40">
        <f t="shared" ref="S176" si="195">SUM(S161:S175)</f>
        <v>0</v>
      </c>
      <c r="T176" s="59">
        <f t="shared" ref="T176" si="196">R176+S176</f>
        <v>1</v>
      </c>
      <c r="U176" s="39">
        <f>SUM(U161:U175)</f>
        <v>3</v>
      </c>
      <c r="V176" s="40">
        <f t="shared" ref="V176" si="197">SUM(V161:V175)</f>
        <v>0</v>
      </c>
      <c r="W176" s="41">
        <f t="shared" ref="W176" si="198">U176+V176</f>
        <v>3</v>
      </c>
      <c r="X176" s="39">
        <f>SUM(X161:X175)</f>
        <v>15</v>
      </c>
      <c r="Y176" s="40">
        <f t="shared" ref="Y176" si="199">SUM(Y161:Y175)</f>
        <v>3</v>
      </c>
      <c r="Z176" s="41">
        <f t="shared" ref="Z176" si="200">X176+Y176</f>
        <v>18</v>
      </c>
      <c r="AA176" s="39">
        <f t="shared" si="186"/>
        <v>186</v>
      </c>
      <c r="AB176" s="40">
        <f t="shared" si="186"/>
        <v>36</v>
      </c>
      <c r="AC176" s="59">
        <f t="shared" si="186"/>
        <v>222</v>
      </c>
    </row>
    <row r="177" spans="1:29" ht="12.6" customHeight="1" x14ac:dyDescent="0.2">
      <c r="A177" s="86" t="s">
        <v>123</v>
      </c>
      <c r="B177" s="3" t="s">
        <v>86</v>
      </c>
      <c r="C177" s="12">
        <v>81</v>
      </c>
      <c r="D177" s="13">
        <v>107</v>
      </c>
      <c r="E177" s="14">
        <v>188</v>
      </c>
      <c r="F177" s="12">
        <v>10</v>
      </c>
      <c r="G177" s="13">
        <v>7</v>
      </c>
      <c r="H177" s="14">
        <v>17</v>
      </c>
      <c r="I177" s="12"/>
      <c r="J177" s="13">
        <v>4</v>
      </c>
      <c r="K177" s="14">
        <v>4</v>
      </c>
      <c r="L177" s="12">
        <v>47</v>
      </c>
      <c r="M177" s="13">
        <v>61</v>
      </c>
      <c r="N177" s="14">
        <v>108</v>
      </c>
      <c r="O177" s="12">
        <v>9</v>
      </c>
      <c r="P177" s="13">
        <v>5</v>
      </c>
      <c r="Q177" s="46">
        <v>14</v>
      </c>
      <c r="R177" s="12"/>
      <c r="S177" s="13">
        <v>1</v>
      </c>
      <c r="T177" s="46">
        <v>1</v>
      </c>
      <c r="U177" s="12">
        <v>5</v>
      </c>
      <c r="V177" s="13">
        <v>14</v>
      </c>
      <c r="W177" s="14">
        <v>19</v>
      </c>
      <c r="X177" s="12">
        <v>20</v>
      </c>
      <c r="Y177" s="13">
        <v>21</v>
      </c>
      <c r="Z177" s="14">
        <v>41</v>
      </c>
      <c r="AA177" s="12">
        <f>SUM(C177,F177,I177,L177,O177,R177,U177,X177)</f>
        <v>172</v>
      </c>
      <c r="AB177" s="13">
        <f>SUM(D177,G177,J177,M177,P177,S177,V177,Y177)</f>
        <v>220</v>
      </c>
      <c r="AC177" s="46">
        <f t="shared" ref="AC177" si="201">SUM(AA177:AB177)</f>
        <v>392</v>
      </c>
    </row>
    <row r="178" spans="1:29" s="10" customFormat="1" ht="12.6" customHeight="1" x14ac:dyDescent="0.25">
      <c r="A178" s="50" t="s">
        <v>122</v>
      </c>
      <c r="B178" s="30"/>
      <c r="C178" s="94">
        <f>C177</f>
        <v>81</v>
      </c>
      <c r="D178" s="32">
        <f t="shared" ref="D178:AC178" si="202">D177</f>
        <v>107</v>
      </c>
      <c r="E178" s="33">
        <f t="shared" si="202"/>
        <v>188</v>
      </c>
      <c r="F178" s="31">
        <f>F177</f>
        <v>10</v>
      </c>
      <c r="G178" s="32">
        <f t="shared" ref="G178:H178" si="203">G177</f>
        <v>7</v>
      </c>
      <c r="H178" s="33">
        <f t="shared" si="203"/>
        <v>17</v>
      </c>
      <c r="I178" s="31">
        <f>I177</f>
        <v>0</v>
      </c>
      <c r="J178" s="32">
        <f t="shared" ref="J178:K178" si="204">J177</f>
        <v>4</v>
      </c>
      <c r="K178" s="33">
        <f t="shared" si="204"/>
        <v>4</v>
      </c>
      <c r="L178" s="31">
        <f>L177</f>
        <v>47</v>
      </c>
      <c r="M178" s="32">
        <f t="shared" ref="M178:N178" si="205">M177</f>
        <v>61</v>
      </c>
      <c r="N178" s="33">
        <f t="shared" si="205"/>
        <v>108</v>
      </c>
      <c r="O178" s="31">
        <f>O177</f>
        <v>9</v>
      </c>
      <c r="P178" s="32">
        <f t="shared" ref="P178:Q178" si="206">P177</f>
        <v>5</v>
      </c>
      <c r="Q178" s="51">
        <f t="shared" si="206"/>
        <v>14</v>
      </c>
      <c r="R178" s="31">
        <f>R177</f>
        <v>0</v>
      </c>
      <c r="S178" s="32">
        <f t="shared" ref="S178:T178" si="207">S177</f>
        <v>1</v>
      </c>
      <c r="T178" s="51">
        <f t="shared" si="207"/>
        <v>1</v>
      </c>
      <c r="U178" s="31">
        <f>U177</f>
        <v>5</v>
      </c>
      <c r="V178" s="32">
        <f t="shared" ref="V178:W178" si="208">V177</f>
        <v>14</v>
      </c>
      <c r="W178" s="33">
        <f t="shared" si="208"/>
        <v>19</v>
      </c>
      <c r="X178" s="31">
        <f>X177</f>
        <v>20</v>
      </c>
      <c r="Y178" s="32">
        <f t="shared" ref="Y178:Z178" si="209">Y177</f>
        <v>21</v>
      </c>
      <c r="Z178" s="33">
        <f t="shared" si="209"/>
        <v>41</v>
      </c>
      <c r="AA178" s="31">
        <f t="shared" si="202"/>
        <v>172</v>
      </c>
      <c r="AB178" s="32">
        <f t="shared" si="202"/>
        <v>220</v>
      </c>
      <c r="AC178" s="51">
        <f t="shared" si="202"/>
        <v>392</v>
      </c>
    </row>
    <row r="179" spans="1:29" s="1" customFormat="1" ht="12.6" customHeight="1" thickBot="1" x14ac:dyDescent="0.25">
      <c r="A179" s="60" t="s">
        <v>121</v>
      </c>
      <c r="B179" s="42"/>
      <c r="C179" s="89">
        <f t="shared" ref="C179:AC179" si="210">C42+C65+C120+C145+C160+C176+C178</f>
        <v>1339</v>
      </c>
      <c r="D179" s="44">
        <f t="shared" si="210"/>
        <v>918</v>
      </c>
      <c r="E179" s="45">
        <f t="shared" si="210"/>
        <v>2257</v>
      </c>
      <c r="F179" s="43">
        <f t="shared" si="210"/>
        <v>182</v>
      </c>
      <c r="G179" s="44">
        <f t="shared" si="210"/>
        <v>61</v>
      </c>
      <c r="H179" s="45">
        <f t="shared" si="210"/>
        <v>243</v>
      </c>
      <c r="I179" s="43">
        <f t="shared" si="210"/>
        <v>12</v>
      </c>
      <c r="J179" s="44">
        <f t="shared" si="210"/>
        <v>14</v>
      </c>
      <c r="K179" s="45">
        <f t="shared" si="210"/>
        <v>26</v>
      </c>
      <c r="L179" s="43">
        <f t="shared" si="210"/>
        <v>108</v>
      </c>
      <c r="M179" s="44">
        <f t="shared" si="210"/>
        <v>131</v>
      </c>
      <c r="N179" s="45">
        <f t="shared" si="210"/>
        <v>239</v>
      </c>
      <c r="O179" s="43">
        <f t="shared" si="210"/>
        <v>41</v>
      </c>
      <c r="P179" s="44">
        <f t="shared" si="210"/>
        <v>26</v>
      </c>
      <c r="Q179" s="61">
        <f t="shared" si="210"/>
        <v>67</v>
      </c>
      <c r="R179" s="43">
        <f t="shared" si="210"/>
        <v>2</v>
      </c>
      <c r="S179" s="44">
        <f t="shared" si="210"/>
        <v>1</v>
      </c>
      <c r="T179" s="61">
        <f t="shared" si="210"/>
        <v>3</v>
      </c>
      <c r="U179" s="43">
        <f t="shared" si="210"/>
        <v>167</v>
      </c>
      <c r="V179" s="44">
        <f t="shared" si="210"/>
        <v>228</v>
      </c>
      <c r="W179" s="45">
        <f t="shared" si="210"/>
        <v>395</v>
      </c>
      <c r="X179" s="43">
        <f t="shared" si="210"/>
        <v>130</v>
      </c>
      <c r="Y179" s="44">
        <f t="shared" si="210"/>
        <v>108</v>
      </c>
      <c r="Z179" s="45">
        <f t="shared" si="210"/>
        <v>238</v>
      </c>
      <c r="AA179" s="89">
        <f t="shared" si="210"/>
        <v>1981</v>
      </c>
      <c r="AB179" s="108">
        <f t="shared" si="210"/>
        <v>1487</v>
      </c>
      <c r="AC179" s="45">
        <f t="shared" si="210"/>
        <v>3468</v>
      </c>
    </row>
    <row r="180" spans="1:29" x14ac:dyDescent="0.2">
      <c r="A180" s="2" t="s">
        <v>334</v>
      </c>
    </row>
  </sheetData>
  <mergeCells count="32">
    <mergeCell ref="A83:A84"/>
    <mergeCell ref="A88:A89"/>
    <mergeCell ref="A91:A92"/>
    <mergeCell ref="X2:Z2"/>
    <mergeCell ref="A1:AC1"/>
    <mergeCell ref="AA2:AC2"/>
    <mergeCell ref="A2:B3"/>
    <mergeCell ref="C2:E2"/>
    <mergeCell ref="F2:H2"/>
    <mergeCell ref="I2:K2"/>
    <mergeCell ref="L2:N2"/>
    <mergeCell ref="O2:Q2"/>
    <mergeCell ref="R2:T2"/>
    <mergeCell ref="A61:A62"/>
    <mergeCell ref="A52:A53"/>
    <mergeCell ref="A54:A55"/>
    <mergeCell ref="A70:A71"/>
    <mergeCell ref="A73:A75"/>
    <mergeCell ref="A23:A24"/>
    <mergeCell ref="U2:W2"/>
    <mergeCell ref="A43:A44"/>
    <mergeCell ref="A46:A47"/>
    <mergeCell ref="A57:A58"/>
    <mergeCell ref="A140:A141"/>
    <mergeCell ref="A131:A134"/>
    <mergeCell ref="A154:A155"/>
    <mergeCell ref="A107:A108"/>
    <mergeCell ref="A95:A96"/>
    <mergeCell ref="A97:A98"/>
    <mergeCell ref="A104:A105"/>
    <mergeCell ref="A125:A127"/>
    <mergeCell ref="A147:A148"/>
  </mergeCells>
  <pageMargins left="0.75" right="0.75" top="1" bottom="1" header="0.5" footer="0.5"/>
  <pageSetup orientation="portrait" horizontalDpi="300" verticalDpi="300" r:id="rId1"/>
  <headerFooter alignWithMargins="0"/>
  <ignoredErrors>
    <ignoredError sqref="E128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54"/>
  <sheetViews>
    <sheetView zoomScale="110" zoomScaleNormal="110" workbookViewId="0">
      <pane xSplit="2" ySplit="3" topLeftCell="N142" activePane="bottomRight" state="frozen"/>
      <selection activeCell="A192" sqref="A192"/>
      <selection pane="topRight" activeCell="A192" sqref="A192"/>
      <selection pane="bottomLeft" activeCell="A192" sqref="A192"/>
      <selection pane="bottomRight" activeCell="Y132" sqref="Y132"/>
    </sheetView>
  </sheetViews>
  <sheetFormatPr defaultColWidth="8.85546875" defaultRowHeight="12.75" x14ac:dyDescent="0.2"/>
  <cols>
    <col min="1" max="1" width="37.85546875" style="2" customWidth="1"/>
    <col min="2" max="2" width="6" style="2" bestFit="1" customWidth="1"/>
    <col min="3" max="29" width="5.85546875" style="2" customWidth="1"/>
    <col min="30" max="16384" width="8.85546875" style="2"/>
  </cols>
  <sheetData>
    <row r="1" spans="1:29" ht="16.5" thickBot="1" x14ac:dyDescent="0.3">
      <c r="A1" s="563" t="s">
        <v>161</v>
      </c>
      <c r="B1" s="563"/>
      <c r="C1" s="563"/>
      <c r="D1" s="563"/>
      <c r="E1" s="563"/>
      <c r="F1" s="563"/>
      <c r="G1" s="563"/>
      <c r="H1" s="563"/>
      <c r="I1" s="563"/>
      <c r="J1" s="563"/>
      <c r="K1" s="563"/>
      <c r="L1" s="563"/>
      <c r="M1" s="563"/>
      <c r="N1" s="563"/>
      <c r="O1" s="563"/>
      <c r="P1" s="563"/>
      <c r="Q1" s="563"/>
      <c r="R1" s="563"/>
      <c r="S1" s="563"/>
      <c r="T1" s="563"/>
      <c r="U1" s="563"/>
      <c r="V1" s="563"/>
      <c r="W1" s="563"/>
      <c r="X1" s="563"/>
      <c r="Y1" s="563"/>
      <c r="Z1" s="563"/>
      <c r="AA1" s="563"/>
      <c r="AB1" s="563"/>
      <c r="AC1" s="563"/>
    </row>
    <row r="2" spans="1:29" ht="12" customHeight="1" x14ac:dyDescent="0.2">
      <c r="A2" s="564"/>
      <c r="B2" s="565"/>
      <c r="C2" s="568" t="s">
        <v>114</v>
      </c>
      <c r="D2" s="569"/>
      <c r="E2" s="570"/>
      <c r="F2" s="568" t="s">
        <v>115</v>
      </c>
      <c r="G2" s="569"/>
      <c r="H2" s="570"/>
      <c r="I2" s="568" t="s">
        <v>116</v>
      </c>
      <c r="J2" s="569"/>
      <c r="K2" s="570"/>
      <c r="L2" s="568" t="s">
        <v>117</v>
      </c>
      <c r="M2" s="569"/>
      <c r="N2" s="570"/>
      <c r="O2" s="568" t="s">
        <v>118</v>
      </c>
      <c r="P2" s="569"/>
      <c r="Q2" s="571"/>
      <c r="R2" s="572" t="s">
        <v>124</v>
      </c>
      <c r="S2" s="572"/>
      <c r="T2" s="573"/>
      <c r="U2" s="568" t="s">
        <v>119</v>
      </c>
      <c r="V2" s="569"/>
      <c r="W2" s="570"/>
      <c r="X2" s="568" t="s">
        <v>120</v>
      </c>
      <c r="Y2" s="569"/>
      <c r="Z2" s="570"/>
      <c r="AA2" s="568" t="s">
        <v>0</v>
      </c>
      <c r="AB2" s="569"/>
      <c r="AC2" s="571"/>
    </row>
    <row r="3" spans="1:29" ht="12" customHeight="1" x14ac:dyDescent="0.2">
      <c r="A3" s="566"/>
      <c r="B3" s="567"/>
      <c r="C3" s="62" t="s">
        <v>1</v>
      </c>
      <c r="D3" s="63" t="s">
        <v>2</v>
      </c>
      <c r="E3" s="64" t="s">
        <v>0</v>
      </c>
      <c r="F3" s="62" t="s">
        <v>1</v>
      </c>
      <c r="G3" s="63" t="s">
        <v>2</v>
      </c>
      <c r="H3" s="64" t="s">
        <v>0</v>
      </c>
      <c r="I3" s="62" t="s">
        <v>1</v>
      </c>
      <c r="J3" s="63" t="s">
        <v>2</v>
      </c>
      <c r="K3" s="64" t="s">
        <v>0</v>
      </c>
      <c r="L3" s="62" t="s">
        <v>1</v>
      </c>
      <c r="M3" s="63" t="s">
        <v>2</v>
      </c>
      <c r="N3" s="64" t="s">
        <v>0</v>
      </c>
      <c r="O3" s="62" t="s">
        <v>1</v>
      </c>
      <c r="P3" s="63" t="s">
        <v>2</v>
      </c>
      <c r="Q3" s="65" t="s">
        <v>0</v>
      </c>
      <c r="R3" s="129" t="s">
        <v>1</v>
      </c>
      <c r="S3" s="63" t="s">
        <v>2</v>
      </c>
      <c r="T3" s="64" t="s">
        <v>0</v>
      </c>
      <c r="U3" s="62" t="s">
        <v>1</v>
      </c>
      <c r="V3" s="63" t="s">
        <v>2</v>
      </c>
      <c r="W3" s="64" t="s">
        <v>0</v>
      </c>
      <c r="X3" s="62" t="s">
        <v>1</v>
      </c>
      <c r="Y3" s="63" t="s">
        <v>2</v>
      </c>
      <c r="Z3" s="64" t="s">
        <v>0</v>
      </c>
      <c r="AA3" s="62" t="s">
        <v>1</v>
      </c>
      <c r="AB3" s="63" t="s">
        <v>2</v>
      </c>
      <c r="AC3" s="65" t="s">
        <v>0</v>
      </c>
    </row>
    <row r="4" spans="1:29" ht="12.6" customHeight="1" x14ac:dyDescent="0.2">
      <c r="A4" s="123" t="s">
        <v>4</v>
      </c>
      <c r="B4" s="3" t="s">
        <v>2</v>
      </c>
      <c r="C4" s="12">
        <v>11</v>
      </c>
      <c r="D4" s="13">
        <v>8</v>
      </c>
      <c r="E4" s="14">
        <v>19</v>
      </c>
      <c r="F4" s="12"/>
      <c r="G4" s="13"/>
      <c r="H4" s="14"/>
      <c r="I4" s="12"/>
      <c r="J4" s="13"/>
      <c r="K4" s="14"/>
      <c r="L4" s="12">
        <v>2</v>
      </c>
      <c r="M4" s="13">
        <v>1</v>
      </c>
      <c r="N4" s="14">
        <v>3</v>
      </c>
      <c r="O4" s="12"/>
      <c r="P4" s="13"/>
      <c r="Q4" s="46"/>
      <c r="R4" s="87"/>
      <c r="S4" s="87"/>
      <c r="T4" s="87"/>
      <c r="U4" s="12">
        <v>3</v>
      </c>
      <c r="V4" s="13">
        <v>1</v>
      </c>
      <c r="W4" s="14">
        <v>4</v>
      </c>
      <c r="X4" s="12"/>
      <c r="Y4" s="13"/>
      <c r="Z4" s="14"/>
      <c r="AA4" s="12">
        <f>SUM(C4,F4,I4,L4,O4,R4,U4,X4)</f>
        <v>16</v>
      </c>
      <c r="AB4" s="13">
        <f>SUM(D4,G4,J4,M4,P4,S4,V4,Y4)</f>
        <v>10</v>
      </c>
      <c r="AC4" s="46">
        <f>SUM(AA4:AB4)</f>
        <v>26</v>
      </c>
    </row>
    <row r="5" spans="1:29" ht="12.6" customHeight="1" x14ac:dyDescent="0.2">
      <c r="A5" s="123" t="s">
        <v>5</v>
      </c>
      <c r="B5" s="3" t="s">
        <v>85</v>
      </c>
      <c r="C5" s="12">
        <v>3</v>
      </c>
      <c r="D5" s="13">
        <v>4</v>
      </c>
      <c r="E5" s="14">
        <v>7</v>
      </c>
      <c r="F5" s="12"/>
      <c r="G5" s="13"/>
      <c r="H5" s="14"/>
      <c r="I5" s="12"/>
      <c r="J5" s="13"/>
      <c r="K5" s="14"/>
      <c r="L5" s="12"/>
      <c r="M5" s="13"/>
      <c r="N5" s="14"/>
      <c r="O5" s="12"/>
      <c r="P5" s="13"/>
      <c r="Q5" s="46"/>
      <c r="R5" s="87"/>
      <c r="S5" s="87"/>
      <c r="T5" s="87"/>
      <c r="U5" s="12"/>
      <c r="V5" s="13"/>
      <c r="W5" s="14"/>
      <c r="X5" s="12"/>
      <c r="Y5" s="13"/>
      <c r="Z5" s="14"/>
      <c r="AA5" s="12">
        <f t="shared" ref="AA5:AB7" si="0">SUM(C5,F5,I5,L5,O5,R5,U5,X5)</f>
        <v>3</v>
      </c>
      <c r="AB5" s="13">
        <f t="shared" si="0"/>
        <v>4</v>
      </c>
      <c r="AC5" s="46">
        <f t="shared" ref="AC5:AC7" si="1">SUM(AA5:AB5)</f>
        <v>7</v>
      </c>
    </row>
    <row r="6" spans="1:29" ht="12.6" customHeight="1" x14ac:dyDescent="0.2">
      <c r="A6" s="123" t="s">
        <v>6</v>
      </c>
      <c r="B6" s="3" t="s">
        <v>86</v>
      </c>
      <c r="C6" s="12"/>
      <c r="D6" s="13"/>
      <c r="E6" s="14"/>
      <c r="F6" s="12"/>
      <c r="G6" s="13"/>
      <c r="H6" s="14"/>
      <c r="I6" s="12"/>
      <c r="J6" s="13"/>
      <c r="K6" s="14"/>
      <c r="L6" s="12"/>
      <c r="M6" s="13"/>
      <c r="N6" s="14"/>
      <c r="O6" s="12"/>
      <c r="P6" s="13"/>
      <c r="Q6" s="46"/>
      <c r="R6" s="87"/>
      <c r="S6" s="87"/>
      <c r="T6" s="87"/>
      <c r="U6" s="12">
        <v>1</v>
      </c>
      <c r="V6" s="13"/>
      <c r="W6" s="14">
        <v>1</v>
      </c>
      <c r="X6" s="12"/>
      <c r="Y6" s="13"/>
      <c r="Z6" s="14"/>
      <c r="AA6" s="12">
        <f t="shared" si="0"/>
        <v>1</v>
      </c>
      <c r="AB6" s="13">
        <f t="shared" si="0"/>
        <v>0</v>
      </c>
      <c r="AC6" s="46">
        <f t="shared" si="1"/>
        <v>1</v>
      </c>
    </row>
    <row r="7" spans="1:29" ht="12.6" customHeight="1" x14ac:dyDescent="0.2">
      <c r="A7" s="123" t="s">
        <v>145</v>
      </c>
      <c r="B7" s="3" t="s">
        <v>86</v>
      </c>
      <c r="C7" s="12">
        <v>7</v>
      </c>
      <c r="D7" s="87">
        <v>4</v>
      </c>
      <c r="E7" s="112">
        <v>11</v>
      </c>
      <c r="F7" s="12"/>
      <c r="G7" s="13"/>
      <c r="H7" s="14"/>
      <c r="I7" s="12"/>
      <c r="J7" s="13"/>
      <c r="K7" s="14"/>
      <c r="L7" s="12"/>
      <c r="M7" s="13"/>
      <c r="N7" s="14"/>
      <c r="O7" s="12"/>
      <c r="P7" s="13"/>
      <c r="Q7" s="46"/>
      <c r="R7" s="87"/>
      <c r="S7" s="87"/>
      <c r="T7" s="87"/>
      <c r="U7" s="12">
        <v>5</v>
      </c>
      <c r="V7" s="13">
        <v>2</v>
      </c>
      <c r="W7" s="14">
        <v>7</v>
      </c>
      <c r="X7" s="12"/>
      <c r="Y7" s="13"/>
      <c r="Z7" s="14"/>
      <c r="AA7" s="12">
        <f t="shared" si="0"/>
        <v>12</v>
      </c>
      <c r="AB7" s="13">
        <f t="shared" si="0"/>
        <v>6</v>
      </c>
      <c r="AC7" s="46">
        <f t="shared" si="1"/>
        <v>18</v>
      </c>
    </row>
    <row r="8" spans="1:29" s="4" customFormat="1" ht="12.6" customHeight="1" x14ac:dyDescent="0.2">
      <c r="A8" s="66" t="s">
        <v>91</v>
      </c>
      <c r="B8" s="9"/>
      <c r="C8" s="15">
        <f t="shared" ref="C8:Z8" si="2">SUM(C4:C7)</f>
        <v>21</v>
      </c>
      <c r="D8" s="88">
        <f t="shared" si="2"/>
        <v>16</v>
      </c>
      <c r="E8" s="47">
        <f t="shared" si="2"/>
        <v>37</v>
      </c>
      <c r="F8" s="15">
        <f t="shared" si="2"/>
        <v>0</v>
      </c>
      <c r="G8" s="16">
        <f t="shared" si="2"/>
        <v>0</v>
      </c>
      <c r="H8" s="17">
        <f t="shared" si="2"/>
        <v>0</v>
      </c>
      <c r="I8" s="15">
        <f t="shared" si="2"/>
        <v>0</v>
      </c>
      <c r="J8" s="16">
        <f t="shared" si="2"/>
        <v>0</v>
      </c>
      <c r="K8" s="17">
        <f t="shared" si="2"/>
        <v>0</v>
      </c>
      <c r="L8" s="15">
        <f t="shared" si="2"/>
        <v>2</v>
      </c>
      <c r="M8" s="16">
        <f t="shared" si="2"/>
        <v>1</v>
      </c>
      <c r="N8" s="17">
        <f t="shared" si="2"/>
        <v>3</v>
      </c>
      <c r="O8" s="15">
        <f t="shared" si="2"/>
        <v>0</v>
      </c>
      <c r="P8" s="16">
        <f t="shared" si="2"/>
        <v>0</v>
      </c>
      <c r="Q8" s="47">
        <f t="shared" si="2"/>
        <v>0</v>
      </c>
      <c r="R8" s="88">
        <f t="shared" si="2"/>
        <v>0</v>
      </c>
      <c r="S8" s="88">
        <f t="shared" si="2"/>
        <v>0</v>
      </c>
      <c r="T8" s="88">
        <f t="shared" si="2"/>
        <v>0</v>
      </c>
      <c r="U8" s="15">
        <f t="shared" si="2"/>
        <v>9</v>
      </c>
      <c r="V8" s="16">
        <f t="shared" si="2"/>
        <v>3</v>
      </c>
      <c r="W8" s="17">
        <f t="shared" si="2"/>
        <v>12</v>
      </c>
      <c r="X8" s="15">
        <f t="shared" si="2"/>
        <v>0</v>
      </c>
      <c r="Y8" s="16">
        <f t="shared" si="2"/>
        <v>0</v>
      </c>
      <c r="Z8" s="17">
        <f t="shared" si="2"/>
        <v>0</v>
      </c>
      <c r="AA8" s="15">
        <f>SUM(AA4:AA7)</f>
        <v>32</v>
      </c>
      <c r="AB8" s="16">
        <f t="shared" ref="AB8:AC8" si="3">SUM(AB4:AB7)</f>
        <v>20</v>
      </c>
      <c r="AC8" s="47">
        <f t="shared" si="3"/>
        <v>52</v>
      </c>
    </row>
    <row r="9" spans="1:29" ht="12.6" customHeight="1" x14ac:dyDescent="0.2">
      <c r="A9" s="123" t="s">
        <v>7</v>
      </c>
      <c r="B9" s="3" t="s">
        <v>2</v>
      </c>
      <c r="C9" s="12">
        <v>8</v>
      </c>
      <c r="D9" s="13">
        <v>18</v>
      </c>
      <c r="E9" s="14">
        <v>26</v>
      </c>
      <c r="F9" s="12"/>
      <c r="G9" s="13"/>
      <c r="H9" s="14"/>
      <c r="I9" s="12"/>
      <c r="J9" s="13"/>
      <c r="K9" s="14"/>
      <c r="L9" s="12"/>
      <c r="M9" s="13"/>
      <c r="N9" s="14"/>
      <c r="O9" s="12"/>
      <c r="P9" s="13"/>
      <c r="Q9" s="46"/>
      <c r="R9" s="87"/>
      <c r="S9" s="87"/>
      <c r="T9" s="87"/>
      <c r="U9" s="12"/>
      <c r="V9" s="13">
        <v>1</v>
      </c>
      <c r="W9" s="14">
        <v>1</v>
      </c>
      <c r="X9" s="12">
        <v>1</v>
      </c>
      <c r="Y9" s="13">
        <v>1</v>
      </c>
      <c r="Z9" s="14">
        <v>2</v>
      </c>
      <c r="AA9" s="12">
        <f t="shared" ref="AA9:AB10" si="4">SUM(C9,F9,I9,L9,O9,R9,U9,X9)</f>
        <v>9</v>
      </c>
      <c r="AB9" s="13">
        <f t="shared" si="4"/>
        <v>20</v>
      </c>
      <c r="AC9" s="46">
        <f t="shared" ref="AC9:AC10" si="5">SUM(AA9:AB9)</f>
        <v>29</v>
      </c>
    </row>
    <row r="10" spans="1:29" ht="12.6" customHeight="1" x14ac:dyDescent="0.2">
      <c r="A10" s="123" t="s">
        <v>8</v>
      </c>
      <c r="B10" s="3" t="s">
        <v>86</v>
      </c>
      <c r="C10" s="12">
        <v>2</v>
      </c>
      <c r="D10" s="13">
        <v>1</v>
      </c>
      <c r="E10" s="14">
        <v>3</v>
      </c>
      <c r="F10" s="12"/>
      <c r="G10" s="13"/>
      <c r="H10" s="14"/>
      <c r="I10" s="12"/>
      <c r="J10" s="13"/>
      <c r="K10" s="14"/>
      <c r="L10" s="12"/>
      <c r="M10" s="13"/>
      <c r="N10" s="14"/>
      <c r="O10" s="12"/>
      <c r="P10" s="13">
        <v>1</v>
      </c>
      <c r="Q10" s="46">
        <v>1</v>
      </c>
      <c r="R10" s="87"/>
      <c r="S10" s="87"/>
      <c r="T10" s="87"/>
      <c r="U10" s="12">
        <v>1</v>
      </c>
      <c r="V10" s="13">
        <v>5</v>
      </c>
      <c r="W10" s="14">
        <v>6</v>
      </c>
      <c r="X10" s="12"/>
      <c r="Y10" s="13">
        <v>1</v>
      </c>
      <c r="Z10" s="14">
        <v>1</v>
      </c>
      <c r="AA10" s="12">
        <f t="shared" si="4"/>
        <v>3</v>
      </c>
      <c r="AB10" s="13">
        <f t="shared" si="4"/>
        <v>8</v>
      </c>
      <c r="AC10" s="46">
        <f t="shared" si="5"/>
        <v>11</v>
      </c>
    </row>
    <row r="11" spans="1:29" s="4" customFormat="1" ht="12.6" customHeight="1" x14ac:dyDescent="0.2">
      <c r="A11" s="66" t="s">
        <v>92</v>
      </c>
      <c r="B11" s="9"/>
      <c r="C11" s="15">
        <f>SUM(C9:C10)</f>
        <v>10</v>
      </c>
      <c r="D11" s="16">
        <f>SUM(D9:D10)</f>
        <v>19</v>
      </c>
      <c r="E11" s="17">
        <f t="shared" ref="E11:E36" si="6">C11+D11</f>
        <v>29</v>
      </c>
      <c r="F11" s="15">
        <f>SUM(F9:F10)</f>
        <v>0</v>
      </c>
      <c r="G11" s="16">
        <f t="shared" ref="G11:H11" si="7">SUM(G9:G10)</f>
        <v>0</v>
      </c>
      <c r="H11" s="17">
        <f t="shared" si="7"/>
        <v>0</v>
      </c>
      <c r="I11" s="15">
        <f>SUM(I9:I10)</f>
        <v>0</v>
      </c>
      <c r="J11" s="16">
        <f t="shared" ref="J11:K11" si="8">SUM(J9:J10)</f>
        <v>0</v>
      </c>
      <c r="K11" s="17">
        <f t="shared" si="8"/>
        <v>0</v>
      </c>
      <c r="L11" s="15">
        <f>SUM(L9:L10)</f>
        <v>0</v>
      </c>
      <c r="M11" s="16">
        <f t="shared" ref="M11:N11" si="9">SUM(M9:M10)</f>
        <v>0</v>
      </c>
      <c r="N11" s="17">
        <f t="shared" si="9"/>
        <v>0</v>
      </c>
      <c r="O11" s="15">
        <f>SUM(O9:O10)</f>
        <v>0</v>
      </c>
      <c r="P11" s="16">
        <f t="shared" ref="P11:Q11" si="10">SUM(P9:P10)</f>
        <v>1</v>
      </c>
      <c r="Q11" s="47">
        <f t="shared" si="10"/>
        <v>1</v>
      </c>
      <c r="R11" s="88">
        <f>SUM(R9:R10)</f>
        <v>0</v>
      </c>
      <c r="S11" s="88">
        <f t="shared" ref="S11:T11" si="11">SUM(S9:S10)</f>
        <v>0</v>
      </c>
      <c r="T11" s="88">
        <f t="shared" si="11"/>
        <v>0</v>
      </c>
      <c r="U11" s="15">
        <f>SUM(U9:U10)</f>
        <v>1</v>
      </c>
      <c r="V11" s="16">
        <f t="shared" ref="V11:W11" si="12">SUM(V9:V10)</f>
        <v>6</v>
      </c>
      <c r="W11" s="17">
        <f t="shared" si="12"/>
        <v>7</v>
      </c>
      <c r="X11" s="15">
        <f>SUM(X9:X10)</f>
        <v>1</v>
      </c>
      <c r="Y11" s="16">
        <f t="shared" ref="Y11:Z11" si="13">SUM(Y9:Y10)</f>
        <v>2</v>
      </c>
      <c r="Z11" s="17">
        <f t="shared" si="13"/>
        <v>3</v>
      </c>
      <c r="AA11" s="15">
        <f>SUM(AA9:AA10)</f>
        <v>12</v>
      </c>
      <c r="AB11" s="16">
        <f>SUM(AB9:AB10)</f>
        <v>28</v>
      </c>
      <c r="AC11" s="47">
        <f t="shared" ref="AC11" si="14">SUM(AC9:AC10)</f>
        <v>40</v>
      </c>
    </row>
    <row r="12" spans="1:29" ht="12.6" customHeight="1" x14ac:dyDescent="0.2">
      <c r="A12" s="123" t="s">
        <v>9</v>
      </c>
      <c r="B12" s="3" t="s">
        <v>2</v>
      </c>
      <c r="C12" s="12">
        <v>9</v>
      </c>
      <c r="D12" s="13">
        <v>5</v>
      </c>
      <c r="E12" s="14">
        <v>14</v>
      </c>
      <c r="F12" s="12">
        <v>1</v>
      </c>
      <c r="G12" s="13"/>
      <c r="H12" s="14">
        <v>1</v>
      </c>
      <c r="I12" s="12"/>
      <c r="J12" s="13">
        <v>1</v>
      </c>
      <c r="K12" s="14">
        <v>1</v>
      </c>
      <c r="L12" s="12"/>
      <c r="M12" s="13"/>
      <c r="N12" s="14"/>
      <c r="O12" s="12"/>
      <c r="P12" s="13"/>
      <c r="Q12" s="46"/>
      <c r="R12" s="87"/>
      <c r="S12" s="87"/>
      <c r="T12" s="87"/>
      <c r="U12" s="12"/>
      <c r="V12" s="13"/>
      <c r="W12" s="14"/>
      <c r="X12" s="12">
        <v>1</v>
      </c>
      <c r="Y12" s="13"/>
      <c r="Z12" s="14">
        <v>1</v>
      </c>
      <c r="AA12" s="12">
        <f t="shared" ref="AA12:AB21" si="15">SUM(C12,F12,I12,L12,O12,R12,U12,X12)</f>
        <v>11</v>
      </c>
      <c r="AB12" s="13">
        <f t="shared" si="15"/>
        <v>6</v>
      </c>
      <c r="AC12" s="46">
        <f t="shared" ref="AC12:AC21" si="16">SUM(AA12:AB12)</f>
        <v>17</v>
      </c>
    </row>
    <row r="13" spans="1:29" ht="12.6" customHeight="1" x14ac:dyDescent="0.2">
      <c r="A13" s="73" t="s">
        <v>10</v>
      </c>
      <c r="B13" s="74" t="s">
        <v>2</v>
      </c>
      <c r="C13" s="75">
        <v>7</v>
      </c>
      <c r="D13" s="76">
        <v>5</v>
      </c>
      <c r="E13" s="77">
        <v>12</v>
      </c>
      <c r="F13" s="75"/>
      <c r="G13" s="76"/>
      <c r="H13" s="77"/>
      <c r="I13" s="75"/>
      <c r="J13" s="76"/>
      <c r="K13" s="77"/>
      <c r="L13" s="75"/>
      <c r="M13" s="76"/>
      <c r="N13" s="77"/>
      <c r="O13" s="75"/>
      <c r="P13" s="76"/>
      <c r="Q13" s="78"/>
      <c r="R13" s="130"/>
      <c r="S13" s="130"/>
      <c r="T13" s="130"/>
      <c r="U13" s="75"/>
      <c r="V13" s="76"/>
      <c r="W13" s="77"/>
      <c r="X13" s="75">
        <v>1</v>
      </c>
      <c r="Y13" s="76"/>
      <c r="Z13" s="77">
        <v>1</v>
      </c>
      <c r="AA13" s="75">
        <f t="shared" si="15"/>
        <v>8</v>
      </c>
      <c r="AB13" s="76">
        <f t="shared" si="15"/>
        <v>5</v>
      </c>
      <c r="AC13" s="78">
        <f t="shared" si="16"/>
        <v>13</v>
      </c>
    </row>
    <row r="14" spans="1:29" ht="12.6" customHeight="1" x14ac:dyDescent="0.2">
      <c r="A14" s="73" t="s">
        <v>11</v>
      </c>
      <c r="B14" s="74" t="s">
        <v>2</v>
      </c>
      <c r="C14" s="75">
        <v>4</v>
      </c>
      <c r="D14" s="76">
        <v>4</v>
      </c>
      <c r="E14" s="77">
        <v>8</v>
      </c>
      <c r="F14" s="75"/>
      <c r="G14" s="76"/>
      <c r="H14" s="77"/>
      <c r="I14" s="75"/>
      <c r="J14" s="76"/>
      <c r="K14" s="77"/>
      <c r="L14" s="75"/>
      <c r="M14" s="76"/>
      <c r="N14" s="77"/>
      <c r="O14" s="75"/>
      <c r="P14" s="76"/>
      <c r="Q14" s="78"/>
      <c r="R14" s="130"/>
      <c r="S14" s="130"/>
      <c r="T14" s="130"/>
      <c r="U14" s="75"/>
      <c r="V14" s="76"/>
      <c r="W14" s="77"/>
      <c r="X14" s="75">
        <v>1</v>
      </c>
      <c r="Y14" s="76">
        <v>1</v>
      </c>
      <c r="Z14" s="77">
        <v>2</v>
      </c>
      <c r="AA14" s="75">
        <f t="shared" si="15"/>
        <v>5</v>
      </c>
      <c r="AB14" s="76">
        <f t="shared" si="15"/>
        <v>5</v>
      </c>
      <c r="AC14" s="78">
        <f t="shared" si="16"/>
        <v>10</v>
      </c>
    </row>
    <row r="15" spans="1:29" ht="12.6" customHeight="1" x14ac:dyDescent="0.2">
      <c r="A15" s="73" t="s">
        <v>12</v>
      </c>
      <c r="B15" s="74" t="s">
        <v>2</v>
      </c>
      <c r="C15" s="75">
        <v>7</v>
      </c>
      <c r="D15" s="76">
        <v>3</v>
      </c>
      <c r="E15" s="77">
        <v>10</v>
      </c>
      <c r="F15" s="75"/>
      <c r="G15" s="76"/>
      <c r="H15" s="77"/>
      <c r="I15" s="75"/>
      <c r="J15" s="76"/>
      <c r="K15" s="77"/>
      <c r="L15" s="75">
        <v>2</v>
      </c>
      <c r="M15" s="76"/>
      <c r="N15" s="77">
        <v>2</v>
      </c>
      <c r="O15" s="75"/>
      <c r="P15" s="76"/>
      <c r="Q15" s="78"/>
      <c r="R15" s="130"/>
      <c r="S15" s="130"/>
      <c r="T15" s="130"/>
      <c r="U15" s="75">
        <v>1</v>
      </c>
      <c r="V15" s="76">
        <v>6</v>
      </c>
      <c r="W15" s="77">
        <v>7</v>
      </c>
      <c r="X15" s="75">
        <v>1</v>
      </c>
      <c r="Y15" s="76"/>
      <c r="Z15" s="77">
        <v>1</v>
      </c>
      <c r="AA15" s="75">
        <f t="shared" si="15"/>
        <v>11</v>
      </c>
      <c r="AB15" s="76">
        <f t="shared" si="15"/>
        <v>9</v>
      </c>
      <c r="AC15" s="78">
        <f t="shared" si="16"/>
        <v>20</v>
      </c>
    </row>
    <row r="16" spans="1:29" ht="12.6" customHeight="1" x14ac:dyDescent="0.2">
      <c r="A16" s="73" t="s">
        <v>13</v>
      </c>
      <c r="B16" s="74" t="s">
        <v>160</v>
      </c>
      <c r="C16" s="75">
        <v>6</v>
      </c>
      <c r="D16" s="76">
        <v>1</v>
      </c>
      <c r="E16" s="77">
        <v>7</v>
      </c>
      <c r="F16" s="75">
        <v>0</v>
      </c>
      <c r="G16" s="76">
        <v>0</v>
      </c>
      <c r="H16" s="77">
        <v>0</v>
      </c>
      <c r="I16" s="75">
        <v>0</v>
      </c>
      <c r="J16" s="76">
        <v>0</v>
      </c>
      <c r="K16" s="77">
        <v>0</v>
      </c>
      <c r="L16" s="75">
        <v>0</v>
      </c>
      <c r="M16" s="76">
        <v>0</v>
      </c>
      <c r="N16" s="77">
        <v>0</v>
      </c>
      <c r="O16" s="75">
        <v>0</v>
      </c>
      <c r="P16" s="76">
        <v>0</v>
      </c>
      <c r="Q16" s="78">
        <v>0</v>
      </c>
      <c r="R16" s="130">
        <v>0</v>
      </c>
      <c r="S16" s="130">
        <v>0</v>
      </c>
      <c r="T16" s="130">
        <v>0</v>
      </c>
      <c r="U16" s="75">
        <v>0</v>
      </c>
      <c r="V16" s="76">
        <v>0</v>
      </c>
      <c r="W16" s="77">
        <v>0</v>
      </c>
      <c r="X16" s="75">
        <v>1</v>
      </c>
      <c r="Y16" s="76">
        <v>0</v>
      </c>
      <c r="Z16" s="77">
        <v>1</v>
      </c>
      <c r="AA16" s="75">
        <f t="shared" si="15"/>
        <v>7</v>
      </c>
      <c r="AB16" s="76">
        <f t="shared" si="15"/>
        <v>1</v>
      </c>
      <c r="AC16" s="78">
        <f t="shared" si="16"/>
        <v>8</v>
      </c>
    </row>
    <row r="17" spans="1:29" ht="12.6" customHeight="1" x14ac:dyDescent="0.2">
      <c r="A17" s="123" t="s">
        <v>14</v>
      </c>
      <c r="B17" s="3" t="s">
        <v>2</v>
      </c>
      <c r="C17" s="12">
        <v>2</v>
      </c>
      <c r="D17" s="13">
        <v>5</v>
      </c>
      <c r="E17" s="14">
        <v>7</v>
      </c>
      <c r="F17" s="12"/>
      <c r="G17" s="13"/>
      <c r="H17" s="14"/>
      <c r="I17" s="12"/>
      <c r="J17" s="13"/>
      <c r="K17" s="14"/>
      <c r="L17" s="12"/>
      <c r="M17" s="13"/>
      <c r="N17" s="14"/>
      <c r="O17" s="12">
        <v>1</v>
      </c>
      <c r="P17" s="13"/>
      <c r="Q17" s="46">
        <v>1</v>
      </c>
      <c r="R17" s="87"/>
      <c r="S17" s="87"/>
      <c r="T17" s="87"/>
      <c r="U17" s="12"/>
      <c r="V17" s="13"/>
      <c r="W17" s="14"/>
      <c r="X17" s="12"/>
      <c r="Y17" s="13">
        <v>1</v>
      </c>
      <c r="Z17" s="14">
        <v>1</v>
      </c>
      <c r="AA17" s="12">
        <f t="shared" si="15"/>
        <v>3</v>
      </c>
      <c r="AB17" s="13">
        <f t="shared" si="15"/>
        <v>6</v>
      </c>
      <c r="AC17" s="46">
        <f t="shared" si="16"/>
        <v>9</v>
      </c>
    </row>
    <row r="18" spans="1:29" ht="12.6" customHeight="1" x14ac:dyDescent="0.2">
      <c r="A18" s="123" t="s">
        <v>15</v>
      </c>
      <c r="B18" s="3" t="s">
        <v>2</v>
      </c>
      <c r="C18" s="12">
        <v>2</v>
      </c>
      <c r="D18" s="13">
        <v>4</v>
      </c>
      <c r="E18" s="14">
        <v>6</v>
      </c>
      <c r="F18" s="12"/>
      <c r="G18" s="13"/>
      <c r="H18" s="14"/>
      <c r="I18" s="12"/>
      <c r="J18" s="13">
        <v>1</v>
      </c>
      <c r="K18" s="14">
        <v>1</v>
      </c>
      <c r="L18" s="12">
        <v>1</v>
      </c>
      <c r="M18" s="13">
        <v>1</v>
      </c>
      <c r="N18" s="14">
        <v>2</v>
      </c>
      <c r="O18" s="12"/>
      <c r="P18" s="13">
        <v>1</v>
      </c>
      <c r="Q18" s="46">
        <v>1</v>
      </c>
      <c r="R18" s="87"/>
      <c r="S18" s="87"/>
      <c r="T18" s="87"/>
      <c r="U18" s="12">
        <v>1</v>
      </c>
      <c r="V18" s="13"/>
      <c r="W18" s="14">
        <v>1</v>
      </c>
      <c r="X18" s="12">
        <v>1</v>
      </c>
      <c r="Y18" s="13"/>
      <c r="Z18" s="14">
        <v>1</v>
      </c>
      <c r="AA18" s="12">
        <f t="shared" si="15"/>
        <v>5</v>
      </c>
      <c r="AB18" s="13">
        <f t="shared" si="15"/>
        <v>7</v>
      </c>
      <c r="AC18" s="46">
        <f t="shared" si="16"/>
        <v>12</v>
      </c>
    </row>
    <row r="19" spans="1:29" ht="12.6" customHeight="1" x14ac:dyDescent="0.2">
      <c r="A19" s="123" t="s">
        <v>16</v>
      </c>
      <c r="B19" s="3" t="s">
        <v>2</v>
      </c>
      <c r="C19" s="12">
        <v>2</v>
      </c>
      <c r="D19" s="13"/>
      <c r="E19" s="14">
        <v>2</v>
      </c>
      <c r="F19" s="12"/>
      <c r="G19" s="13"/>
      <c r="H19" s="14"/>
      <c r="I19" s="12"/>
      <c r="J19" s="13"/>
      <c r="K19" s="14"/>
      <c r="L19" s="12"/>
      <c r="M19" s="13"/>
      <c r="N19" s="14"/>
      <c r="O19" s="12"/>
      <c r="P19" s="13"/>
      <c r="Q19" s="46"/>
      <c r="R19" s="87"/>
      <c r="S19" s="87"/>
      <c r="T19" s="87"/>
      <c r="U19" s="12"/>
      <c r="V19" s="13"/>
      <c r="W19" s="14"/>
      <c r="X19" s="12"/>
      <c r="Y19" s="13"/>
      <c r="Z19" s="14"/>
      <c r="AA19" s="12">
        <f t="shared" si="15"/>
        <v>2</v>
      </c>
      <c r="AB19" s="13">
        <f t="shared" si="15"/>
        <v>0</v>
      </c>
      <c r="AC19" s="46">
        <f t="shared" si="16"/>
        <v>2</v>
      </c>
    </row>
    <row r="20" spans="1:29" ht="12.6" customHeight="1" x14ac:dyDescent="0.2">
      <c r="A20" s="123" t="s">
        <v>162</v>
      </c>
      <c r="B20" s="3" t="s">
        <v>85</v>
      </c>
      <c r="C20" s="12">
        <v>1</v>
      </c>
      <c r="D20" s="13">
        <v>1</v>
      </c>
      <c r="E20" s="14">
        <v>2</v>
      </c>
      <c r="F20" s="12"/>
      <c r="G20" s="13"/>
      <c r="H20" s="14"/>
      <c r="I20" s="12"/>
      <c r="J20" s="13"/>
      <c r="K20" s="14"/>
      <c r="L20" s="12"/>
      <c r="M20" s="13"/>
      <c r="N20" s="14"/>
      <c r="O20" s="12"/>
      <c r="P20" s="13"/>
      <c r="Q20" s="46"/>
      <c r="R20" s="87"/>
      <c r="S20" s="87"/>
      <c r="T20" s="87"/>
      <c r="U20" s="12"/>
      <c r="V20" s="13"/>
      <c r="W20" s="14"/>
      <c r="X20" s="12"/>
      <c r="Y20" s="13"/>
      <c r="Z20" s="14"/>
      <c r="AA20" s="12">
        <f t="shared" si="15"/>
        <v>1</v>
      </c>
      <c r="AB20" s="13">
        <f t="shared" si="15"/>
        <v>1</v>
      </c>
      <c r="AC20" s="46">
        <f t="shared" si="16"/>
        <v>2</v>
      </c>
    </row>
    <row r="21" spans="1:29" ht="12.6" customHeight="1" x14ac:dyDescent="0.2">
      <c r="A21" s="123" t="s">
        <v>17</v>
      </c>
      <c r="B21" s="3" t="s">
        <v>86</v>
      </c>
      <c r="C21" s="12">
        <v>3</v>
      </c>
      <c r="D21" s="13">
        <v>5</v>
      </c>
      <c r="E21" s="14">
        <v>8</v>
      </c>
      <c r="F21" s="12"/>
      <c r="G21" s="13"/>
      <c r="H21" s="14"/>
      <c r="I21" s="12"/>
      <c r="J21" s="13"/>
      <c r="K21" s="14"/>
      <c r="L21" s="12">
        <v>1</v>
      </c>
      <c r="M21" s="13">
        <v>2</v>
      </c>
      <c r="N21" s="14">
        <v>3</v>
      </c>
      <c r="O21" s="12"/>
      <c r="P21" s="13"/>
      <c r="Q21" s="46"/>
      <c r="R21" s="87"/>
      <c r="S21" s="87"/>
      <c r="T21" s="87"/>
      <c r="U21" s="12">
        <v>6</v>
      </c>
      <c r="V21" s="13">
        <v>2</v>
      </c>
      <c r="W21" s="14">
        <v>8</v>
      </c>
      <c r="X21" s="12"/>
      <c r="Y21" s="13"/>
      <c r="Z21" s="14"/>
      <c r="AA21" s="12">
        <f t="shared" si="15"/>
        <v>10</v>
      </c>
      <c r="AB21" s="13">
        <f t="shared" si="15"/>
        <v>9</v>
      </c>
      <c r="AC21" s="46">
        <f t="shared" si="16"/>
        <v>19</v>
      </c>
    </row>
    <row r="22" spans="1:29" s="4" customFormat="1" ht="12.6" customHeight="1" x14ac:dyDescent="0.2">
      <c r="A22" s="66" t="s">
        <v>93</v>
      </c>
      <c r="B22" s="9"/>
      <c r="C22" s="15">
        <f>SUM(C17:C21)</f>
        <v>10</v>
      </c>
      <c r="D22" s="16">
        <f>SUM(D17:D21)</f>
        <v>15</v>
      </c>
      <c r="E22" s="16">
        <f t="shared" si="6"/>
        <v>25</v>
      </c>
      <c r="F22" s="15">
        <f t="shared" ref="F22:AC22" si="17">SUM(F17:F21)</f>
        <v>0</v>
      </c>
      <c r="G22" s="16">
        <f t="shared" si="17"/>
        <v>0</v>
      </c>
      <c r="H22" s="17">
        <f t="shared" si="17"/>
        <v>0</v>
      </c>
      <c r="I22" s="15">
        <f t="shared" si="17"/>
        <v>0</v>
      </c>
      <c r="J22" s="16">
        <f t="shared" si="17"/>
        <v>1</v>
      </c>
      <c r="K22" s="17">
        <f t="shared" si="17"/>
        <v>1</v>
      </c>
      <c r="L22" s="15">
        <f t="shared" si="17"/>
        <v>2</v>
      </c>
      <c r="M22" s="16">
        <f t="shared" si="17"/>
        <v>3</v>
      </c>
      <c r="N22" s="17">
        <f t="shared" si="17"/>
        <v>5</v>
      </c>
      <c r="O22" s="15">
        <f t="shared" si="17"/>
        <v>1</v>
      </c>
      <c r="P22" s="16">
        <f t="shared" si="17"/>
        <v>1</v>
      </c>
      <c r="Q22" s="47">
        <f t="shared" si="17"/>
        <v>2</v>
      </c>
      <c r="R22" s="88">
        <f t="shared" si="17"/>
        <v>0</v>
      </c>
      <c r="S22" s="88">
        <f t="shared" si="17"/>
        <v>0</v>
      </c>
      <c r="T22" s="88">
        <f t="shared" si="17"/>
        <v>0</v>
      </c>
      <c r="U22" s="15">
        <f t="shared" si="17"/>
        <v>7</v>
      </c>
      <c r="V22" s="16">
        <f t="shared" si="17"/>
        <v>2</v>
      </c>
      <c r="W22" s="17">
        <f t="shared" si="17"/>
        <v>9</v>
      </c>
      <c r="X22" s="15">
        <f t="shared" si="17"/>
        <v>1</v>
      </c>
      <c r="Y22" s="16">
        <f t="shared" si="17"/>
        <v>1</v>
      </c>
      <c r="Z22" s="17">
        <f t="shared" si="17"/>
        <v>2</v>
      </c>
      <c r="AA22" s="15">
        <f t="shared" si="17"/>
        <v>21</v>
      </c>
      <c r="AB22" s="16">
        <f t="shared" si="17"/>
        <v>23</v>
      </c>
      <c r="AC22" s="47">
        <f t="shared" si="17"/>
        <v>44</v>
      </c>
    </row>
    <row r="23" spans="1:29" ht="12.6" customHeight="1" x14ac:dyDescent="0.2">
      <c r="A23" s="562" t="s">
        <v>18</v>
      </c>
      <c r="B23" s="3" t="s">
        <v>86</v>
      </c>
      <c r="C23" s="12">
        <v>1</v>
      </c>
      <c r="D23" s="13">
        <v>4</v>
      </c>
      <c r="E23" s="14">
        <v>5</v>
      </c>
      <c r="F23" s="12"/>
      <c r="G23" s="13"/>
      <c r="H23" s="14"/>
      <c r="I23" s="12"/>
      <c r="J23" s="13"/>
      <c r="K23" s="14"/>
      <c r="L23" s="12">
        <v>2</v>
      </c>
      <c r="M23" s="13"/>
      <c r="N23" s="14">
        <v>2</v>
      </c>
      <c r="O23" s="12"/>
      <c r="P23" s="13"/>
      <c r="Q23" s="46"/>
      <c r="R23" s="87"/>
      <c r="S23" s="87"/>
      <c r="T23" s="87"/>
      <c r="U23" s="12"/>
      <c r="V23" s="13"/>
      <c r="W23" s="14"/>
      <c r="X23" s="12"/>
      <c r="Y23" s="13">
        <v>1</v>
      </c>
      <c r="Z23" s="14">
        <v>1</v>
      </c>
      <c r="AA23" s="12">
        <f t="shared" ref="AA23:AB28" si="18">SUM(C23,F23,I23,L23,O23,R23,U23,X23)</f>
        <v>3</v>
      </c>
      <c r="AB23" s="13">
        <f t="shared" si="18"/>
        <v>5</v>
      </c>
      <c r="AC23" s="46">
        <f t="shared" ref="AC23:AC28" si="19">SUM(AA23:AB23)</f>
        <v>8</v>
      </c>
    </row>
    <row r="24" spans="1:29" ht="12.6" customHeight="1" x14ac:dyDescent="0.2">
      <c r="A24" s="574"/>
      <c r="B24" s="3" t="s">
        <v>2</v>
      </c>
      <c r="C24" s="12">
        <v>5</v>
      </c>
      <c r="D24" s="13">
        <v>5</v>
      </c>
      <c r="E24" s="14">
        <v>10</v>
      </c>
      <c r="F24" s="12">
        <v>2</v>
      </c>
      <c r="G24" s="13"/>
      <c r="H24" s="14">
        <v>2</v>
      </c>
      <c r="I24" s="12"/>
      <c r="J24" s="13"/>
      <c r="K24" s="14"/>
      <c r="L24" s="12"/>
      <c r="M24" s="13"/>
      <c r="N24" s="14"/>
      <c r="O24" s="12"/>
      <c r="P24" s="13"/>
      <c r="Q24" s="46"/>
      <c r="R24" s="87"/>
      <c r="S24" s="87"/>
      <c r="T24" s="87"/>
      <c r="U24" s="12"/>
      <c r="V24" s="13"/>
      <c r="W24" s="14"/>
      <c r="X24" s="12"/>
      <c r="Y24" s="13"/>
      <c r="Z24" s="14"/>
      <c r="AA24" s="12">
        <f t="shared" si="18"/>
        <v>7</v>
      </c>
      <c r="AB24" s="13">
        <f t="shared" si="18"/>
        <v>5</v>
      </c>
      <c r="AC24" s="46">
        <f t="shared" si="19"/>
        <v>12</v>
      </c>
    </row>
    <row r="25" spans="1:29" ht="12.6" customHeight="1" x14ac:dyDescent="0.2">
      <c r="A25" s="123" t="s">
        <v>19</v>
      </c>
      <c r="B25" s="3" t="s">
        <v>2</v>
      </c>
      <c r="C25" s="12">
        <v>1</v>
      </c>
      <c r="D25" s="13"/>
      <c r="E25" s="14">
        <v>1</v>
      </c>
      <c r="F25" s="12"/>
      <c r="G25" s="13"/>
      <c r="H25" s="14"/>
      <c r="I25" s="12"/>
      <c r="J25" s="13"/>
      <c r="K25" s="14"/>
      <c r="L25" s="12"/>
      <c r="M25" s="13"/>
      <c r="N25" s="14"/>
      <c r="O25" s="12">
        <v>1</v>
      </c>
      <c r="P25" s="13"/>
      <c r="Q25" s="46">
        <v>1</v>
      </c>
      <c r="R25" s="87"/>
      <c r="S25" s="87"/>
      <c r="T25" s="87"/>
      <c r="U25" s="12"/>
      <c r="V25" s="13"/>
      <c r="W25" s="14"/>
      <c r="X25" s="12"/>
      <c r="Y25" s="13"/>
      <c r="Z25" s="14"/>
      <c r="AA25" s="12">
        <f t="shared" si="18"/>
        <v>2</v>
      </c>
      <c r="AB25" s="13">
        <f t="shared" si="18"/>
        <v>0</v>
      </c>
      <c r="AC25" s="46">
        <f t="shared" si="19"/>
        <v>2</v>
      </c>
    </row>
    <row r="26" spans="1:29" ht="12.6" customHeight="1" x14ac:dyDescent="0.2">
      <c r="A26" s="123" t="s">
        <v>20</v>
      </c>
      <c r="B26" s="3" t="s">
        <v>2</v>
      </c>
      <c r="C26" s="12">
        <v>2</v>
      </c>
      <c r="D26" s="13"/>
      <c r="E26" s="14">
        <v>2</v>
      </c>
      <c r="F26" s="12"/>
      <c r="G26" s="13"/>
      <c r="H26" s="14"/>
      <c r="I26" s="12"/>
      <c r="J26" s="13"/>
      <c r="K26" s="14"/>
      <c r="L26" s="12">
        <v>1</v>
      </c>
      <c r="M26" s="13"/>
      <c r="N26" s="14">
        <v>1</v>
      </c>
      <c r="O26" s="12"/>
      <c r="P26" s="13"/>
      <c r="Q26" s="46"/>
      <c r="R26" s="87"/>
      <c r="S26" s="87"/>
      <c r="T26" s="87"/>
      <c r="U26" s="12"/>
      <c r="V26" s="13">
        <v>1</v>
      </c>
      <c r="W26" s="14">
        <v>1</v>
      </c>
      <c r="X26" s="12"/>
      <c r="Y26" s="13"/>
      <c r="Z26" s="14"/>
      <c r="AA26" s="12">
        <f t="shared" si="18"/>
        <v>3</v>
      </c>
      <c r="AB26" s="13">
        <f t="shared" si="18"/>
        <v>1</v>
      </c>
      <c r="AC26" s="46">
        <f t="shared" si="19"/>
        <v>4</v>
      </c>
    </row>
    <row r="27" spans="1:29" ht="12.6" customHeight="1" x14ac:dyDescent="0.2">
      <c r="A27" s="123" t="s">
        <v>21</v>
      </c>
      <c r="B27" s="3" t="s">
        <v>2</v>
      </c>
      <c r="C27" s="12">
        <v>2</v>
      </c>
      <c r="D27" s="13">
        <v>6</v>
      </c>
      <c r="E27" s="14">
        <v>8</v>
      </c>
      <c r="F27" s="12"/>
      <c r="G27" s="13"/>
      <c r="H27" s="14"/>
      <c r="I27" s="12"/>
      <c r="J27" s="13"/>
      <c r="K27" s="14"/>
      <c r="L27" s="12"/>
      <c r="M27" s="13"/>
      <c r="N27" s="14"/>
      <c r="O27" s="12"/>
      <c r="P27" s="13"/>
      <c r="Q27" s="46"/>
      <c r="R27" s="87"/>
      <c r="S27" s="87"/>
      <c r="T27" s="87"/>
      <c r="U27" s="12"/>
      <c r="V27" s="13"/>
      <c r="W27" s="14"/>
      <c r="X27" s="12"/>
      <c r="Y27" s="13"/>
      <c r="Z27" s="14"/>
      <c r="AA27" s="12">
        <f t="shared" si="18"/>
        <v>2</v>
      </c>
      <c r="AB27" s="13">
        <f t="shared" si="18"/>
        <v>6</v>
      </c>
      <c r="AC27" s="46">
        <f t="shared" si="19"/>
        <v>8</v>
      </c>
    </row>
    <row r="28" spans="1:29" ht="12.6" customHeight="1" x14ac:dyDescent="0.2">
      <c r="A28" s="123" t="s">
        <v>22</v>
      </c>
      <c r="B28" s="3" t="s">
        <v>2</v>
      </c>
      <c r="C28" s="12">
        <v>1</v>
      </c>
      <c r="D28" s="13">
        <v>3</v>
      </c>
      <c r="E28" s="14">
        <v>4</v>
      </c>
      <c r="F28" s="12"/>
      <c r="G28" s="13"/>
      <c r="H28" s="14"/>
      <c r="I28" s="12"/>
      <c r="J28" s="13"/>
      <c r="K28" s="14"/>
      <c r="L28" s="12"/>
      <c r="M28" s="13"/>
      <c r="N28" s="14"/>
      <c r="O28" s="12"/>
      <c r="P28" s="13"/>
      <c r="Q28" s="46"/>
      <c r="R28" s="87"/>
      <c r="S28" s="87"/>
      <c r="T28" s="87"/>
      <c r="U28" s="12"/>
      <c r="V28" s="13"/>
      <c r="W28" s="14"/>
      <c r="X28" s="12"/>
      <c r="Y28" s="13"/>
      <c r="Z28" s="14"/>
      <c r="AA28" s="12">
        <f t="shared" si="18"/>
        <v>1</v>
      </c>
      <c r="AB28" s="13">
        <f t="shared" si="18"/>
        <v>3</v>
      </c>
      <c r="AC28" s="46">
        <f t="shared" si="19"/>
        <v>4</v>
      </c>
    </row>
    <row r="29" spans="1:29" s="4" customFormat="1" ht="12.6" customHeight="1" x14ac:dyDescent="0.2">
      <c r="A29" s="66" t="s">
        <v>94</v>
      </c>
      <c r="B29" s="9"/>
      <c r="C29" s="15">
        <f>SUM(C23:C28)</f>
        <v>12</v>
      </c>
      <c r="D29" s="16">
        <f>SUM(D23:D28)</f>
        <v>18</v>
      </c>
      <c r="E29" s="17">
        <f t="shared" si="6"/>
        <v>30</v>
      </c>
      <c r="F29" s="15">
        <f t="shared" ref="F29:AC29" si="20">SUM(F23:F28)</f>
        <v>2</v>
      </c>
      <c r="G29" s="16">
        <f t="shared" si="20"/>
        <v>0</v>
      </c>
      <c r="H29" s="17">
        <f t="shared" si="20"/>
        <v>2</v>
      </c>
      <c r="I29" s="15">
        <f t="shared" si="20"/>
        <v>0</v>
      </c>
      <c r="J29" s="16">
        <f t="shared" si="20"/>
        <v>0</v>
      </c>
      <c r="K29" s="17">
        <f t="shared" si="20"/>
        <v>0</v>
      </c>
      <c r="L29" s="15">
        <f t="shared" si="20"/>
        <v>3</v>
      </c>
      <c r="M29" s="16">
        <f t="shared" si="20"/>
        <v>0</v>
      </c>
      <c r="N29" s="17">
        <f t="shared" si="20"/>
        <v>3</v>
      </c>
      <c r="O29" s="15">
        <f t="shared" si="20"/>
        <v>1</v>
      </c>
      <c r="P29" s="16">
        <f t="shared" si="20"/>
        <v>0</v>
      </c>
      <c r="Q29" s="47">
        <f t="shared" si="20"/>
        <v>1</v>
      </c>
      <c r="R29" s="88">
        <f t="shared" si="20"/>
        <v>0</v>
      </c>
      <c r="S29" s="88">
        <f t="shared" si="20"/>
        <v>0</v>
      </c>
      <c r="T29" s="88">
        <f t="shared" si="20"/>
        <v>0</v>
      </c>
      <c r="U29" s="15">
        <f t="shared" si="20"/>
        <v>0</v>
      </c>
      <c r="V29" s="16">
        <f t="shared" si="20"/>
        <v>1</v>
      </c>
      <c r="W29" s="17">
        <f t="shared" si="20"/>
        <v>1</v>
      </c>
      <c r="X29" s="15">
        <f t="shared" si="20"/>
        <v>0</v>
      </c>
      <c r="Y29" s="16">
        <f t="shared" si="20"/>
        <v>1</v>
      </c>
      <c r="Z29" s="17">
        <f t="shared" si="20"/>
        <v>1</v>
      </c>
      <c r="AA29" s="15">
        <f t="shared" si="20"/>
        <v>18</v>
      </c>
      <c r="AB29" s="16">
        <f t="shared" si="20"/>
        <v>20</v>
      </c>
      <c r="AC29" s="47">
        <f t="shared" si="20"/>
        <v>38</v>
      </c>
    </row>
    <row r="30" spans="1:29" ht="12.6" customHeight="1" x14ac:dyDescent="0.2">
      <c r="A30" s="123" t="s">
        <v>23</v>
      </c>
      <c r="B30" s="3" t="s">
        <v>2</v>
      </c>
      <c r="C30" s="12"/>
      <c r="D30" s="13">
        <v>2</v>
      </c>
      <c r="E30" s="14">
        <v>2</v>
      </c>
      <c r="F30" s="12"/>
      <c r="G30" s="13"/>
      <c r="H30" s="14"/>
      <c r="I30" s="12"/>
      <c r="J30" s="13"/>
      <c r="K30" s="14"/>
      <c r="L30" s="12"/>
      <c r="M30" s="13">
        <v>1</v>
      </c>
      <c r="N30" s="14">
        <v>1</v>
      </c>
      <c r="O30" s="12"/>
      <c r="P30" s="13"/>
      <c r="Q30" s="46"/>
      <c r="R30" s="87"/>
      <c r="S30" s="87"/>
      <c r="T30" s="87"/>
      <c r="U30" s="12">
        <v>1</v>
      </c>
      <c r="V30" s="13"/>
      <c r="W30" s="14">
        <v>1</v>
      </c>
      <c r="X30" s="12">
        <v>1</v>
      </c>
      <c r="Y30" s="13"/>
      <c r="Z30" s="14">
        <v>1</v>
      </c>
      <c r="AA30" s="12">
        <f t="shared" ref="AA30:AB31" si="21">SUM(C30,F30,I30,L30,O30,R30,U30,X30)</f>
        <v>2</v>
      </c>
      <c r="AB30" s="13">
        <f t="shared" si="21"/>
        <v>3</v>
      </c>
      <c r="AC30" s="46">
        <f t="shared" ref="AC30:AC31" si="22">SUM(AA30:AB30)</f>
        <v>5</v>
      </c>
    </row>
    <row r="31" spans="1:29" ht="12.6" customHeight="1" x14ac:dyDescent="0.2">
      <c r="A31" s="123" t="s">
        <v>24</v>
      </c>
      <c r="B31" s="3" t="s">
        <v>86</v>
      </c>
      <c r="C31" s="12"/>
      <c r="D31" s="13">
        <v>3</v>
      </c>
      <c r="E31" s="14">
        <v>3</v>
      </c>
      <c r="F31" s="12">
        <v>1</v>
      </c>
      <c r="G31" s="13">
        <v>1</v>
      </c>
      <c r="H31" s="14">
        <v>2</v>
      </c>
      <c r="I31" s="12"/>
      <c r="J31" s="13"/>
      <c r="K31" s="14"/>
      <c r="L31" s="12"/>
      <c r="M31" s="13">
        <v>2</v>
      </c>
      <c r="N31" s="14">
        <v>2</v>
      </c>
      <c r="O31" s="12"/>
      <c r="P31" s="13"/>
      <c r="Q31" s="46"/>
      <c r="R31" s="87"/>
      <c r="S31" s="87"/>
      <c r="T31" s="87"/>
      <c r="U31" s="12">
        <v>5</v>
      </c>
      <c r="V31" s="13">
        <v>2</v>
      </c>
      <c r="W31" s="14">
        <v>7</v>
      </c>
      <c r="X31" s="12"/>
      <c r="Y31" s="13"/>
      <c r="Z31" s="14"/>
      <c r="AA31" s="12">
        <f t="shared" si="21"/>
        <v>6</v>
      </c>
      <c r="AB31" s="13">
        <f t="shared" si="21"/>
        <v>8</v>
      </c>
      <c r="AC31" s="46">
        <f t="shared" si="22"/>
        <v>14</v>
      </c>
    </row>
    <row r="32" spans="1:29" s="4" customFormat="1" ht="12.6" customHeight="1" x14ac:dyDescent="0.2">
      <c r="A32" s="66" t="s">
        <v>95</v>
      </c>
      <c r="B32" s="9"/>
      <c r="C32" s="15">
        <f>SUM(C30:C31)</f>
        <v>0</v>
      </c>
      <c r="D32" s="16">
        <f t="shared" ref="D32:AC32" si="23">SUM(D30:D31)</f>
        <v>5</v>
      </c>
      <c r="E32" s="17">
        <f t="shared" si="6"/>
        <v>5</v>
      </c>
      <c r="F32" s="15">
        <f>SUM(F30:F31)</f>
        <v>1</v>
      </c>
      <c r="G32" s="16">
        <f t="shared" ref="G32:H32" si="24">SUM(G30:G31)</f>
        <v>1</v>
      </c>
      <c r="H32" s="17">
        <f t="shared" si="24"/>
        <v>2</v>
      </c>
      <c r="I32" s="15">
        <f>SUM(I30:I31)</f>
        <v>0</v>
      </c>
      <c r="J32" s="16">
        <f t="shared" ref="J32:K32" si="25">SUM(J30:J31)</f>
        <v>0</v>
      </c>
      <c r="K32" s="17">
        <f t="shared" si="25"/>
        <v>0</v>
      </c>
      <c r="L32" s="15">
        <f>SUM(L30:L31)</f>
        <v>0</v>
      </c>
      <c r="M32" s="16">
        <f t="shared" ref="M32:N32" si="26">SUM(M30:M31)</f>
        <v>3</v>
      </c>
      <c r="N32" s="17">
        <f t="shared" si="26"/>
        <v>3</v>
      </c>
      <c r="O32" s="15">
        <f>SUM(O30:O31)</f>
        <v>0</v>
      </c>
      <c r="P32" s="16">
        <f t="shared" ref="P32:Q32" si="27">SUM(P30:P31)</f>
        <v>0</v>
      </c>
      <c r="Q32" s="47">
        <f t="shared" si="27"/>
        <v>0</v>
      </c>
      <c r="R32" s="88">
        <f>SUM(R30:R31)</f>
        <v>0</v>
      </c>
      <c r="S32" s="88">
        <f t="shared" ref="S32:T32" si="28">SUM(S30:S31)</f>
        <v>0</v>
      </c>
      <c r="T32" s="88">
        <f t="shared" si="28"/>
        <v>0</v>
      </c>
      <c r="U32" s="15">
        <f>SUM(U30:U31)</f>
        <v>6</v>
      </c>
      <c r="V32" s="16">
        <f t="shared" ref="V32:W32" si="29">SUM(V30:V31)</f>
        <v>2</v>
      </c>
      <c r="W32" s="17">
        <f t="shared" si="29"/>
        <v>8</v>
      </c>
      <c r="X32" s="15">
        <f>SUM(X30:X31)</f>
        <v>1</v>
      </c>
      <c r="Y32" s="16">
        <f t="shared" ref="Y32:Z32" si="30">SUM(Y30:Y31)</f>
        <v>0</v>
      </c>
      <c r="Z32" s="17">
        <f t="shared" si="30"/>
        <v>1</v>
      </c>
      <c r="AA32" s="15">
        <f>SUM(AA30:AA31)</f>
        <v>8</v>
      </c>
      <c r="AB32" s="16">
        <f t="shared" si="23"/>
        <v>11</v>
      </c>
      <c r="AC32" s="47">
        <f t="shared" si="23"/>
        <v>19</v>
      </c>
    </row>
    <row r="33" spans="1:29" ht="12.6" customHeight="1" x14ac:dyDescent="0.2">
      <c r="A33" s="123" t="s">
        <v>25</v>
      </c>
      <c r="B33" s="3" t="s">
        <v>2</v>
      </c>
      <c r="C33" s="12">
        <v>43</v>
      </c>
      <c r="D33" s="13">
        <v>24</v>
      </c>
      <c r="E33" s="14">
        <v>67</v>
      </c>
      <c r="F33" s="12">
        <v>11</v>
      </c>
      <c r="G33" s="13">
        <v>3</v>
      </c>
      <c r="H33" s="14">
        <v>14</v>
      </c>
      <c r="I33" s="12"/>
      <c r="J33" s="13"/>
      <c r="K33" s="14"/>
      <c r="L33" s="12">
        <v>3</v>
      </c>
      <c r="M33" s="13"/>
      <c r="N33" s="14">
        <v>3</v>
      </c>
      <c r="O33" s="12">
        <v>2</v>
      </c>
      <c r="P33" s="13"/>
      <c r="Q33" s="46">
        <v>2</v>
      </c>
      <c r="R33" s="87"/>
      <c r="S33" s="87"/>
      <c r="T33" s="87"/>
      <c r="U33" s="12">
        <v>3</v>
      </c>
      <c r="V33" s="13"/>
      <c r="W33" s="14">
        <v>3</v>
      </c>
      <c r="X33" s="12">
        <v>2</v>
      </c>
      <c r="Y33" s="13">
        <v>1</v>
      </c>
      <c r="Z33" s="14">
        <v>3</v>
      </c>
      <c r="AA33" s="12">
        <f t="shared" ref="AA33:AB39" si="31">SUM(C33,F33,I33,L33,O33,R33,U33,X33)</f>
        <v>64</v>
      </c>
      <c r="AB33" s="13">
        <f t="shared" si="31"/>
        <v>28</v>
      </c>
      <c r="AC33" s="46">
        <f t="shared" ref="AC33:AC39" si="32">SUM(AA33:AB33)</f>
        <v>92</v>
      </c>
    </row>
    <row r="34" spans="1:29" ht="12.6" customHeight="1" x14ac:dyDescent="0.2">
      <c r="A34" s="125" t="s">
        <v>125</v>
      </c>
      <c r="B34" s="131" t="s">
        <v>126</v>
      </c>
      <c r="C34" s="132">
        <v>4</v>
      </c>
      <c r="D34" s="133">
        <v>2</v>
      </c>
      <c r="E34" s="134">
        <v>6</v>
      </c>
      <c r="F34" s="132"/>
      <c r="G34" s="133"/>
      <c r="H34" s="134"/>
      <c r="I34" s="132"/>
      <c r="J34" s="133"/>
      <c r="K34" s="134"/>
      <c r="L34" s="132"/>
      <c r="M34" s="133">
        <v>1</v>
      </c>
      <c r="N34" s="134">
        <v>1</v>
      </c>
      <c r="O34" s="132"/>
      <c r="P34" s="133"/>
      <c r="Q34" s="135"/>
      <c r="R34" s="136"/>
      <c r="S34" s="136"/>
      <c r="T34" s="136"/>
      <c r="U34" s="132"/>
      <c r="V34" s="133">
        <v>2</v>
      </c>
      <c r="W34" s="134">
        <v>2</v>
      </c>
      <c r="X34" s="132"/>
      <c r="Y34" s="133">
        <v>1</v>
      </c>
      <c r="Z34" s="134">
        <v>1</v>
      </c>
      <c r="AA34" s="132">
        <f t="shared" si="31"/>
        <v>4</v>
      </c>
      <c r="AB34" s="133">
        <f t="shared" si="31"/>
        <v>6</v>
      </c>
      <c r="AC34" s="135">
        <f t="shared" si="32"/>
        <v>10</v>
      </c>
    </row>
    <row r="35" spans="1:29" ht="12.6" customHeight="1" x14ac:dyDescent="0.2">
      <c r="A35" s="123"/>
      <c r="B35" s="3" t="s">
        <v>2</v>
      </c>
      <c r="C35" s="12">
        <v>6</v>
      </c>
      <c r="D35" s="13">
        <v>7</v>
      </c>
      <c r="E35" s="14">
        <v>13</v>
      </c>
      <c r="F35" s="12"/>
      <c r="G35" s="13">
        <v>1</v>
      </c>
      <c r="H35" s="14">
        <v>1</v>
      </c>
      <c r="I35" s="12"/>
      <c r="J35" s="13"/>
      <c r="K35" s="14"/>
      <c r="L35" s="12"/>
      <c r="M35" s="13"/>
      <c r="N35" s="14"/>
      <c r="O35" s="12">
        <v>1</v>
      </c>
      <c r="P35" s="13"/>
      <c r="Q35" s="46">
        <v>1</v>
      </c>
      <c r="R35" s="87"/>
      <c r="S35" s="87"/>
      <c r="T35" s="87"/>
      <c r="U35" s="12"/>
      <c r="V35" s="13"/>
      <c r="W35" s="14"/>
      <c r="X35" s="12"/>
      <c r="Y35" s="13">
        <v>2</v>
      </c>
      <c r="Z35" s="14">
        <v>2</v>
      </c>
      <c r="AA35" s="12">
        <f t="shared" si="31"/>
        <v>7</v>
      </c>
      <c r="AB35" s="13">
        <f t="shared" si="31"/>
        <v>10</v>
      </c>
      <c r="AC35" s="46">
        <f t="shared" si="32"/>
        <v>17</v>
      </c>
    </row>
    <row r="36" spans="1:29" ht="12.6" customHeight="1" x14ac:dyDescent="0.2">
      <c r="A36" s="66" t="s">
        <v>127</v>
      </c>
      <c r="B36" s="9"/>
      <c r="C36" s="15">
        <f>SUM(C34:C35)</f>
        <v>10</v>
      </c>
      <c r="D36" s="16">
        <f t="shared" ref="D36:AC36" si="33">SUM(D34:D35)</f>
        <v>9</v>
      </c>
      <c r="E36" s="17">
        <f t="shared" si="6"/>
        <v>19</v>
      </c>
      <c r="F36" s="15">
        <f>SUM(F34:F35)</f>
        <v>0</v>
      </c>
      <c r="G36" s="16">
        <f t="shared" ref="G36:H36" si="34">SUM(G34:G35)</f>
        <v>1</v>
      </c>
      <c r="H36" s="17">
        <f t="shared" si="34"/>
        <v>1</v>
      </c>
      <c r="I36" s="15">
        <f>SUM(I34:I35)</f>
        <v>0</v>
      </c>
      <c r="J36" s="16">
        <f t="shared" ref="J36:K36" si="35">SUM(J34:J35)</f>
        <v>0</v>
      </c>
      <c r="K36" s="17">
        <f t="shared" si="35"/>
        <v>0</v>
      </c>
      <c r="L36" s="15">
        <f>SUM(L34:L35)</f>
        <v>0</v>
      </c>
      <c r="M36" s="16">
        <f t="shared" ref="M36:N36" si="36">SUM(M34:M35)</f>
        <v>1</v>
      </c>
      <c r="N36" s="17">
        <f t="shared" si="36"/>
        <v>1</v>
      </c>
      <c r="O36" s="15">
        <f>SUM(O34:O35)</f>
        <v>1</v>
      </c>
      <c r="P36" s="16">
        <f t="shared" ref="P36:Q36" si="37">SUM(P34:P35)</f>
        <v>0</v>
      </c>
      <c r="Q36" s="47">
        <f t="shared" si="37"/>
        <v>1</v>
      </c>
      <c r="R36" s="88">
        <f>SUM(R34:R35)</f>
        <v>0</v>
      </c>
      <c r="S36" s="88">
        <f t="shared" ref="S36:T36" si="38">SUM(S34:S35)</f>
        <v>0</v>
      </c>
      <c r="T36" s="88">
        <f t="shared" si="38"/>
        <v>0</v>
      </c>
      <c r="U36" s="15">
        <f>SUM(U34:U35)</f>
        <v>0</v>
      </c>
      <c r="V36" s="16">
        <f t="shared" ref="V36:W36" si="39">SUM(V34:V35)</f>
        <v>2</v>
      </c>
      <c r="W36" s="17">
        <f t="shared" si="39"/>
        <v>2</v>
      </c>
      <c r="X36" s="15">
        <f>SUM(X34:X35)</f>
        <v>0</v>
      </c>
      <c r="Y36" s="16">
        <f t="shared" ref="Y36:Z36" si="40">SUM(Y34:Y35)</f>
        <v>3</v>
      </c>
      <c r="Z36" s="17">
        <f t="shared" si="40"/>
        <v>3</v>
      </c>
      <c r="AA36" s="15">
        <f>SUM(AA34:AA35)</f>
        <v>11</v>
      </c>
      <c r="AB36" s="16">
        <f t="shared" si="33"/>
        <v>16</v>
      </c>
      <c r="AC36" s="47">
        <f t="shared" si="33"/>
        <v>27</v>
      </c>
    </row>
    <row r="37" spans="1:29" ht="12.6" customHeight="1" x14ac:dyDescent="0.2">
      <c r="A37" s="73" t="s">
        <v>26</v>
      </c>
      <c r="B37" s="74" t="s">
        <v>2</v>
      </c>
      <c r="C37" s="75">
        <v>10</v>
      </c>
      <c r="D37" s="76">
        <v>7</v>
      </c>
      <c r="E37" s="77">
        <v>17</v>
      </c>
      <c r="F37" s="75">
        <v>7</v>
      </c>
      <c r="G37" s="76">
        <v>2</v>
      </c>
      <c r="H37" s="77">
        <v>9</v>
      </c>
      <c r="I37" s="75"/>
      <c r="J37" s="76"/>
      <c r="K37" s="77"/>
      <c r="L37" s="75">
        <v>1</v>
      </c>
      <c r="M37" s="76"/>
      <c r="N37" s="77">
        <v>1</v>
      </c>
      <c r="O37" s="75">
        <v>1</v>
      </c>
      <c r="P37" s="76">
        <v>1</v>
      </c>
      <c r="Q37" s="78">
        <v>2</v>
      </c>
      <c r="R37" s="130"/>
      <c r="S37" s="130"/>
      <c r="T37" s="130"/>
      <c r="U37" s="75"/>
      <c r="V37" s="76"/>
      <c r="W37" s="77"/>
      <c r="X37" s="75">
        <v>2</v>
      </c>
      <c r="Y37" s="76"/>
      <c r="Z37" s="77">
        <v>2</v>
      </c>
      <c r="AA37" s="75">
        <f t="shared" si="31"/>
        <v>21</v>
      </c>
      <c r="AB37" s="76">
        <f t="shared" si="31"/>
        <v>10</v>
      </c>
      <c r="AC37" s="78">
        <f t="shared" si="32"/>
        <v>31</v>
      </c>
    </row>
    <row r="38" spans="1:29" ht="12.6" customHeight="1" x14ac:dyDescent="0.2">
      <c r="A38" s="73" t="s">
        <v>27</v>
      </c>
      <c r="B38" s="74" t="s">
        <v>90</v>
      </c>
      <c r="C38" s="75">
        <v>2</v>
      </c>
      <c r="D38" s="76">
        <v>2</v>
      </c>
      <c r="E38" s="77">
        <v>4</v>
      </c>
      <c r="F38" s="75">
        <v>1</v>
      </c>
      <c r="G38" s="76"/>
      <c r="H38" s="77">
        <v>1</v>
      </c>
      <c r="I38" s="75"/>
      <c r="J38" s="76"/>
      <c r="K38" s="77"/>
      <c r="L38" s="75"/>
      <c r="M38" s="76"/>
      <c r="N38" s="77"/>
      <c r="O38" s="75"/>
      <c r="P38" s="76"/>
      <c r="Q38" s="78"/>
      <c r="R38" s="130"/>
      <c r="S38" s="130"/>
      <c r="T38" s="130"/>
      <c r="U38" s="75"/>
      <c r="V38" s="76"/>
      <c r="W38" s="77"/>
      <c r="X38" s="75"/>
      <c r="Y38" s="76"/>
      <c r="Z38" s="77"/>
      <c r="AA38" s="75">
        <f t="shared" si="31"/>
        <v>3</v>
      </c>
      <c r="AB38" s="76">
        <f t="shared" si="31"/>
        <v>2</v>
      </c>
      <c r="AC38" s="78">
        <f t="shared" si="32"/>
        <v>5</v>
      </c>
    </row>
    <row r="39" spans="1:29" s="5" customFormat="1" ht="12.6" customHeight="1" x14ac:dyDescent="0.2">
      <c r="A39" s="123" t="s">
        <v>3</v>
      </c>
      <c r="B39" s="3" t="s">
        <v>90</v>
      </c>
      <c r="C39" s="12">
        <v>1</v>
      </c>
      <c r="D39" s="13"/>
      <c r="E39" s="14">
        <v>1</v>
      </c>
      <c r="F39" s="12"/>
      <c r="G39" s="13"/>
      <c r="H39" s="14"/>
      <c r="I39" s="12"/>
      <c r="J39" s="13"/>
      <c r="K39" s="14"/>
      <c r="L39" s="12"/>
      <c r="M39" s="13"/>
      <c r="N39" s="14"/>
      <c r="O39" s="12"/>
      <c r="P39" s="13"/>
      <c r="Q39" s="46"/>
      <c r="R39" s="87"/>
      <c r="S39" s="87"/>
      <c r="T39" s="87"/>
      <c r="U39" s="12"/>
      <c r="V39" s="13"/>
      <c r="W39" s="14"/>
      <c r="X39" s="12">
        <v>1</v>
      </c>
      <c r="Y39" s="13"/>
      <c r="Z39" s="14">
        <v>1</v>
      </c>
      <c r="AA39" s="12">
        <f t="shared" si="31"/>
        <v>2</v>
      </c>
      <c r="AB39" s="13">
        <f t="shared" si="31"/>
        <v>0</v>
      </c>
      <c r="AC39" s="46">
        <f t="shared" si="32"/>
        <v>2</v>
      </c>
    </row>
    <row r="40" spans="1:29" s="10" customFormat="1" ht="12.6" customHeight="1" x14ac:dyDescent="0.25">
      <c r="A40" s="48" t="s">
        <v>96</v>
      </c>
      <c r="B40" s="18"/>
      <c r="C40" s="93">
        <f t="shared" ref="C40:AC40" si="41">SUM(C8,C11,C12,C13,C14,C15,C16,C22,C29,C32,C33,C36,C37,C38,C39)</f>
        <v>152</v>
      </c>
      <c r="D40" s="106">
        <f t="shared" si="41"/>
        <v>133</v>
      </c>
      <c r="E40" s="107">
        <f t="shared" si="41"/>
        <v>285</v>
      </c>
      <c r="F40" s="19">
        <f t="shared" si="41"/>
        <v>23</v>
      </c>
      <c r="G40" s="20">
        <f t="shared" si="41"/>
        <v>7</v>
      </c>
      <c r="H40" s="21">
        <f t="shared" si="41"/>
        <v>30</v>
      </c>
      <c r="I40" s="19">
        <f t="shared" si="41"/>
        <v>0</v>
      </c>
      <c r="J40" s="20">
        <f t="shared" si="41"/>
        <v>2</v>
      </c>
      <c r="K40" s="21">
        <f t="shared" si="41"/>
        <v>2</v>
      </c>
      <c r="L40" s="19">
        <f t="shared" si="41"/>
        <v>13</v>
      </c>
      <c r="M40" s="20">
        <f t="shared" si="41"/>
        <v>8</v>
      </c>
      <c r="N40" s="21">
        <f t="shared" si="41"/>
        <v>21</v>
      </c>
      <c r="O40" s="19">
        <f t="shared" si="41"/>
        <v>6</v>
      </c>
      <c r="P40" s="20">
        <f t="shared" si="41"/>
        <v>3</v>
      </c>
      <c r="Q40" s="49">
        <f t="shared" si="41"/>
        <v>9</v>
      </c>
      <c r="R40" s="18">
        <f t="shared" si="41"/>
        <v>0</v>
      </c>
      <c r="S40" s="18">
        <f t="shared" si="41"/>
        <v>0</v>
      </c>
      <c r="T40" s="18">
        <f t="shared" si="41"/>
        <v>0</v>
      </c>
      <c r="U40" s="19">
        <f t="shared" si="41"/>
        <v>27</v>
      </c>
      <c r="V40" s="20">
        <f t="shared" si="41"/>
        <v>22</v>
      </c>
      <c r="W40" s="21">
        <f t="shared" si="41"/>
        <v>49</v>
      </c>
      <c r="X40" s="19">
        <f t="shared" si="41"/>
        <v>13</v>
      </c>
      <c r="Y40" s="20">
        <f t="shared" si="41"/>
        <v>9</v>
      </c>
      <c r="Z40" s="21">
        <f t="shared" si="41"/>
        <v>22</v>
      </c>
      <c r="AA40" s="93">
        <f t="shared" si="41"/>
        <v>234</v>
      </c>
      <c r="AB40" s="106">
        <f t="shared" si="41"/>
        <v>184</v>
      </c>
      <c r="AC40" s="49">
        <f t="shared" si="41"/>
        <v>418</v>
      </c>
    </row>
    <row r="41" spans="1:29" ht="12.6" customHeight="1" x14ac:dyDescent="0.2">
      <c r="A41" s="575" t="s">
        <v>28</v>
      </c>
      <c r="B41" s="3" t="s">
        <v>2</v>
      </c>
      <c r="C41" s="12">
        <v>16</v>
      </c>
      <c r="D41" s="13">
        <v>27</v>
      </c>
      <c r="E41" s="14">
        <v>43</v>
      </c>
      <c r="F41" s="12">
        <v>2</v>
      </c>
      <c r="G41" s="13"/>
      <c r="H41" s="14">
        <v>2</v>
      </c>
      <c r="I41" s="12"/>
      <c r="J41" s="13"/>
      <c r="K41" s="14"/>
      <c r="L41" s="12">
        <v>3</v>
      </c>
      <c r="M41" s="13">
        <v>3</v>
      </c>
      <c r="N41" s="14">
        <v>6</v>
      </c>
      <c r="O41" s="12">
        <v>2</v>
      </c>
      <c r="P41" s="13"/>
      <c r="Q41" s="46">
        <v>2</v>
      </c>
      <c r="R41" s="87"/>
      <c r="S41" s="87"/>
      <c r="T41" s="87"/>
      <c r="U41" s="12">
        <v>4</v>
      </c>
      <c r="V41" s="13"/>
      <c r="W41" s="14">
        <v>4</v>
      </c>
      <c r="X41" s="12">
        <v>3</v>
      </c>
      <c r="Y41" s="13"/>
      <c r="Z41" s="14">
        <v>3</v>
      </c>
      <c r="AA41" s="12">
        <f t="shared" ref="AA41:AB58" si="42">SUM(C41,F41,I41,L41,O41,R41,U41,X41)</f>
        <v>30</v>
      </c>
      <c r="AB41" s="13">
        <f t="shared" si="42"/>
        <v>30</v>
      </c>
      <c r="AC41" s="46">
        <f t="shared" ref="AC41:AC60" si="43">SUM(AA41:AB41)</f>
        <v>60</v>
      </c>
    </row>
    <row r="42" spans="1:29" ht="12.6" hidden="1" customHeight="1" x14ac:dyDescent="0.2">
      <c r="A42" s="576"/>
      <c r="B42" s="3" t="s">
        <v>138</v>
      </c>
      <c r="C42" s="12"/>
      <c r="D42" s="13"/>
      <c r="E42" s="14"/>
      <c r="F42" s="12"/>
      <c r="G42" s="13"/>
      <c r="H42" s="14"/>
      <c r="I42" s="12"/>
      <c r="J42" s="13"/>
      <c r="K42" s="14"/>
      <c r="L42" s="12"/>
      <c r="M42" s="13"/>
      <c r="N42" s="14"/>
      <c r="O42" s="12"/>
      <c r="P42" s="13"/>
      <c r="Q42" s="46"/>
      <c r="R42" s="87"/>
      <c r="S42" s="87"/>
      <c r="T42" s="87"/>
      <c r="U42" s="12"/>
      <c r="V42" s="13"/>
      <c r="W42" s="14"/>
      <c r="X42" s="12"/>
      <c r="Y42" s="13"/>
      <c r="Z42" s="14"/>
      <c r="AA42" s="12">
        <f t="shared" si="42"/>
        <v>0</v>
      </c>
      <c r="AB42" s="13">
        <f t="shared" si="42"/>
        <v>0</v>
      </c>
      <c r="AC42" s="46">
        <f t="shared" si="43"/>
        <v>0</v>
      </c>
    </row>
    <row r="43" spans="1:29" ht="12.6" hidden="1" customHeight="1" x14ac:dyDescent="0.2">
      <c r="A43" s="73" t="s">
        <v>29</v>
      </c>
      <c r="B43" s="74" t="s">
        <v>87</v>
      </c>
      <c r="C43" s="75"/>
      <c r="D43" s="76"/>
      <c r="E43" s="77"/>
      <c r="F43" s="75"/>
      <c r="G43" s="76"/>
      <c r="H43" s="77"/>
      <c r="I43" s="75"/>
      <c r="J43" s="76"/>
      <c r="K43" s="77"/>
      <c r="L43" s="75"/>
      <c r="M43" s="76"/>
      <c r="N43" s="77"/>
      <c r="O43" s="75"/>
      <c r="P43" s="76"/>
      <c r="Q43" s="78"/>
      <c r="R43" s="130"/>
      <c r="S43" s="130"/>
      <c r="T43" s="130"/>
      <c r="U43" s="75"/>
      <c r="V43" s="76"/>
      <c r="W43" s="77"/>
      <c r="X43" s="75"/>
      <c r="Y43" s="76"/>
      <c r="Z43" s="77"/>
      <c r="AA43" s="75">
        <f t="shared" si="42"/>
        <v>0</v>
      </c>
      <c r="AB43" s="76">
        <f t="shared" si="42"/>
        <v>0</v>
      </c>
      <c r="AC43" s="78">
        <f t="shared" si="43"/>
        <v>0</v>
      </c>
    </row>
    <row r="44" spans="1:29" ht="12.6" customHeight="1" x14ac:dyDescent="0.2">
      <c r="A44" s="577" t="s">
        <v>30</v>
      </c>
      <c r="B44" s="74" t="s">
        <v>87</v>
      </c>
      <c r="C44" s="75"/>
      <c r="D44" s="76"/>
      <c r="E44" s="77"/>
      <c r="F44" s="75"/>
      <c r="G44" s="76"/>
      <c r="H44" s="77"/>
      <c r="I44" s="75"/>
      <c r="J44" s="76"/>
      <c r="K44" s="77"/>
      <c r="L44" s="75">
        <v>1</v>
      </c>
      <c r="M44" s="76">
        <v>1</v>
      </c>
      <c r="N44" s="77">
        <v>2</v>
      </c>
      <c r="O44" s="75"/>
      <c r="P44" s="76"/>
      <c r="Q44" s="78"/>
      <c r="R44" s="130"/>
      <c r="S44" s="130"/>
      <c r="T44" s="130"/>
      <c r="U44" s="75"/>
      <c r="V44" s="76">
        <v>1</v>
      </c>
      <c r="W44" s="77">
        <v>1</v>
      </c>
      <c r="X44" s="75"/>
      <c r="Y44" s="76"/>
      <c r="Z44" s="77"/>
      <c r="AA44" s="75">
        <f t="shared" si="42"/>
        <v>1</v>
      </c>
      <c r="AB44" s="76">
        <f t="shared" si="42"/>
        <v>2</v>
      </c>
      <c r="AC44" s="78">
        <f t="shared" si="43"/>
        <v>3</v>
      </c>
    </row>
    <row r="45" spans="1:29" ht="12.6" hidden="1" customHeight="1" x14ac:dyDescent="0.2">
      <c r="A45" s="576"/>
      <c r="B45" s="74" t="s">
        <v>138</v>
      </c>
      <c r="C45" s="75"/>
      <c r="D45" s="76"/>
      <c r="E45" s="77"/>
      <c r="F45" s="75"/>
      <c r="G45" s="76"/>
      <c r="H45" s="77"/>
      <c r="I45" s="75"/>
      <c r="J45" s="76"/>
      <c r="K45" s="77"/>
      <c r="L45" s="75"/>
      <c r="M45" s="76"/>
      <c r="N45" s="77"/>
      <c r="O45" s="75"/>
      <c r="P45" s="76"/>
      <c r="Q45" s="78"/>
      <c r="R45" s="130"/>
      <c r="S45" s="130"/>
      <c r="T45" s="130"/>
      <c r="U45" s="75"/>
      <c r="V45" s="76"/>
      <c r="W45" s="77"/>
      <c r="X45" s="75"/>
      <c r="Y45" s="76"/>
      <c r="Z45" s="77"/>
      <c r="AA45" s="75">
        <f t="shared" si="42"/>
        <v>0</v>
      </c>
      <c r="AB45" s="76">
        <f t="shared" si="42"/>
        <v>0</v>
      </c>
      <c r="AC45" s="78">
        <f t="shared" si="43"/>
        <v>0</v>
      </c>
    </row>
    <row r="46" spans="1:29" ht="12.6" customHeight="1" x14ac:dyDescent="0.2">
      <c r="A46" s="125" t="s">
        <v>128</v>
      </c>
      <c r="B46" s="74" t="s">
        <v>87</v>
      </c>
      <c r="C46" s="75">
        <v>1</v>
      </c>
      <c r="D46" s="76"/>
      <c r="E46" s="77">
        <v>1</v>
      </c>
      <c r="F46" s="75"/>
      <c r="G46" s="76"/>
      <c r="H46" s="77"/>
      <c r="I46" s="75"/>
      <c r="J46" s="76"/>
      <c r="K46" s="77"/>
      <c r="L46" s="75">
        <v>2</v>
      </c>
      <c r="M46" s="76"/>
      <c r="N46" s="77">
        <v>2</v>
      </c>
      <c r="O46" s="75"/>
      <c r="P46" s="76"/>
      <c r="Q46" s="78"/>
      <c r="R46" s="130"/>
      <c r="S46" s="130"/>
      <c r="T46" s="130"/>
      <c r="U46" s="75"/>
      <c r="V46" s="76">
        <v>1</v>
      </c>
      <c r="W46" s="77">
        <v>1</v>
      </c>
      <c r="X46" s="75"/>
      <c r="Y46" s="76"/>
      <c r="Z46" s="77"/>
      <c r="AA46" s="75">
        <f t="shared" si="42"/>
        <v>3</v>
      </c>
      <c r="AB46" s="76">
        <f t="shared" si="42"/>
        <v>1</v>
      </c>
      <c r="AC46" s="78">
        <f t="shared" si="43"/>
        <v>4</v>
      </c>
    </row>
    <row r="47" spans="1:29" ht="12.6" customHeight="1" x14ac:dyDescent="0.2">
      <c r="A47" s="73" t="s">
        <v>129</v>
      </c>
      <c r="B47" s="74" t="s">
        <v>87</v>
      </c>
      <c r="C47" s="75">
        <v>1</v>
      </c>
      <c r="D47" s="76"/>
      <c r="E47" s="77">
        <v>1</v>
      </c>
      <c r="F47" s="75"/>
      <c r="G47" s="76"/>
      <c r="H47" s="77"/>
      <c r="I47" s="75"/>
      <c r="J47" s="76"/>
      <c r="K47" s="77"/>
      <c r="L47" s="75"/>
      <c r="M47" s="76"/>
      <c r="N47" s="77"/>
      <c r="O47" s="75"/>
      <c r="P47" s="76"/>
      <c r="Q47" s="78"/>
      <c r="R47" s="130"/>
      <c r="S47" s="130"/>
      <c r="T47" s="130"/>
      <c r="U47" s="75"/>
      <c r="V47" s="76"/>
      <c r="W47" s="77"/>
      <c r="X47" s="75"/>
      <c r="Y47" s="76"/>
      <c r="Z47" s="77"/>
      <c r="AA47" s="75">
        <f t="shared" si="42"/>
        <v>1</v>
      </c>
      <c r="AB47" s="76">
        <f t="shared" si="42"/>
        <v>0</v>
      </c>
      <c r="AC47" s="78">
        <f t="shared" si="43"/>
        <v>1</v>
      </c>
    </row>
    <row r="48" spans="1:29" ht="12.6" customHeight="1" x14ac:dyDescent="0.2">
      <c r="A48" s="73" t="s">
        <v>31</v>
      </c>
      <c r="B48" s="79" t="s">
        <v>87</v>
      </c>
      <c r="C48" s="75">
        <v>1</v>
      </c>
      <c r="D48" s="76"/>
      <c r="E48" s="77">
        <v>1</v>
      </c>
      <c r="F48" s="75"/>
      <c r="G48" s="76"/>
      <c r="H48" s="77"/>
      <c r="I48" s="75"/>
      <c r="J48" s="76"/>
      <c r="K48" s="77"/>
      <c r="L48" s="75"/>
      <c r="M48" s="76"/>
      <c r="N48" s="77"/>
      <c r="O48" s="75"/>
      <c r="P48" s="76"/>
      <c r="Q48" s="78"/>
      <c r="R48" s="130"/>
      <c r="S48" s="130"/>
      <c r="T48" s="130"/>
      <c r="U48" s="75"/>
      <c r="V48" s="76"/>
      <c r="W48" s="77"/>
      <c r="X48" s="75"/>
      <c r="Y48" s="76"/>
      <c r="Z48" s="77"/>
      <c r="AA48" s="75">
        <f t="shared" si="42"/>
        <v>1</v>
      </c>
      <c r="AB48" s="76">
        <f t="shared" si="42"/>
        <v>0</v>
      </c>
      <c r="AC48" s="78">
        <f t="shared" si="43"/>
        <v>1</v>
      </c>
    </row>
    <row r="49" spans="1:29" ht="12.6" customHeight="1" x14ac:dyDescent="0.2">
      <c r="A49" s="577" t="s">
        <v>32</v>
      </c>
      <c r="B49" s="74" t="s">
        <v>87</v>
      </c>
      <c r="C49" s="75"/>
      <c r="D49" s="76"/>
      <c r="E49" s="77"/>
      <c r="F49" s="75"/>
      <c r="G49" s="76">
        <v>1</v>
      </c>
      <c r="H49" s="77">
        <v>1</v>
      </c>
      <c r="I49" s="75"/>
      <c r="J49" s="76"/>
      <c r="K49" s="77"/>
      <c r="L49" s="75"/>
      <c r="M49" s="76"/>
      <c r="N49" s="77"/>
      <c r="O49" s="75"/>
      <c r="P49" s="76"/>
      <c r="Q49" s="78"/>
      <c r="R49" s="130"/>
      <c r="S49" s="130"/>
      <c r="T49" s="130"/>
      <c r="U49" s="75"/>
      <c r="V49" s="76"/>
      <c r="W49" s="77"/>
      <c r="X49" s="75"/>
      <c r="Y49" s="76"/>
      <c r="Z49" s="77"/>
      <c r="AA49" s="75">
        <f t="shared" si="42"/>
        <v>0</v>
      </c>
      <c r="AB49" s="76">
        <f t="shared" si="42"/>
        <v>1</v>
      </c>
      <c r="AC49" s="78">
        <f t="shared" si="43"/>
        <v>1</v>
      </c>
    </row>
    <row r="50" spans="1:29" ht="12.6" hidden="1" customHeight="1" x14ac:dyDescent="0.2">
      <c r="A50" s="576"/>
      <c r="B50" s="74" t="s">
        <v>85</v>
      </c>
      <c r="C50" s="75"/>
      <c r="D50" s="76"/>
      <c r="E50" s="77"/>
      <c r="F50" s="75"/>
      <c r="G50" s="76"/>
      <c r="H50" s="77"/>
      <c r="I50" s="75"/>
      <c r="J50" s="76"/>
      <c r="K50" s="77"/>
      <c r="L50" s="75"/>
      <c r="M50" s="76"/>
      <c r="N50" s="77"/>
      <c r="O50" s="75"/>
      <c r="P50" s="76"/>
      <c r="Q50" s="78"/>
      <c r="R50" s="130"/>
      <c r="S50" s="130"/>
      <c r="T50" s="130"/>
      <c r="U50" s="75"/>
      <c r="V50" s="76"/>
      <c r="W50" s="77"/>
      <c r="X50" s="75"/>
      <c r="Y50" s="76"/>
      <c r="Z50" s="77"/>
      <c r="AA50" s="75">
        <f t="shared" si="42"/>
        <v>0</v>
      </c>
      <c r="AB50" s="76">
        <f t="shared" si="42"/>
        <v>0</v>
      </c>
      <c r="AC50" s="78">
        <f t="shared" si="43"/>
        <v>0</v>
      </c>
    </row>
    <row r="51" spans="1:29" ht="12.6" customHeight="1" x14ac:dyDescent="0.2">
      <c r="A51" s="577" t="s">
        <v>33</v>
      </c>
      <c r="B51" s="74" t="s">
        <v>2</v>
      </c>
      <c r="C51" s="75">
        <v>6</v>
      </c>
      <c r="D51" s="76">
        <v>21</v>
      </c>
      <c r="E51" s="77">
        <v>27</v>
      </c>
      <c r="F51" s="75"/>
      <c r="G51" s="76">
        <v>1</v>
      </c>
      <c r="H51" s="77">
        <v>1</v>
      </c>
      <c r="I51" s="75"/>
      <c r="J51" s="76"/>
      <c r="K51" s="77"/>
      <c r="L51" s="75">
        <v>4</v>
      </c>
      <c r="M51" s="76">
        <v>4</v>
      </c>
      <c r="N51" s="77">
        <v>8</v>
      </c>
      <c r="O51" s="75"/>
      <c r="P51" s="76"/>
      <c r="Q51" s="78"/>
      <c r="R51" s="130"/>
      <c r="S51" s="130"/>
      <c r="T51" s="130"/>
      <c r="U51" s="75">
        <v>14</v>
      </c>
      <c r="V51" s="76">
        <v>4</v>
      </c>
      <c r="W51" s="77">
        <v>18</v>
      </c>
      <c r="X51" s="75">
        <v>1</v>
      </c>
      <c r="Y51" s="76">
        <v>1</v>
      </c>
      <c r="Z51" s="77">
        <v>2</v>
      </c>
      <c r="AA51" s="75">
        <f t="shared" si="42"/>
        <v>25</v>
      </c>
      <c r="AB51" s="76">
        <f t="shared" si="42"/>
        <v>31</v>
      </c>
      <c r="AC51" s="78">
        <f t="shared" si="43"/>
        <v>56</v>
      </c>
    </row>
    <row r="52" spans="1:29" ht="12.6" hidden="1" customHeight="1" x14ac:dyDescent="0.2">
      <c r="A52" s="576"/>
      <c r="B52" s="74" t="s">
        <v>138</v>
      </c>
      <c r="C52" s="75"/>
      <c r="D52" s="76"/>
      <c r="E52" s="77"/>
      <c r="F52" s="75"/>
      <c r="G52" s="76"/>
      <c r="H52" s="77"/>
      <c r="I52" s="75"/>
      <c r="J52" s="76"/>
      <c r="K52" s="77"/>
      <c r="L52" s="75"/>
      <c r="M52" s="76"/>
      <c r="N52" s="77"/>
      <c r="O52" s="75"/>
      <c r="P52" s="76"/>
      <c r="Q52" s="78"/>
      <c r="R52" s="130"/>
      <c r="S52" s="130"/>
      <c r="T52" s="130"/>
      <c r="U52" s="75"/>
      <c r="V52" s="76"/>
      <c r="W52" s="77"/>
      <c r="X52" s="75"/>
      <c r="Y52" s="76"/>
      <c r="Z52" s="77"/>
      <c r="AA52" s="75">
        <f t="shared" si="42"/>
        <v>0</v>
      </c>
      <c r="AB52" s="76">
        <f t="shared" si="42"/>
        <v>0</v>
      </c>
      <c r="AC52" s="78">
        <f t="shared" si="43"/>
        <v>0</v>
      </c>
    </row>
    <row r="53" spans="1:29" ht="12.6" hidden="1" customHeight="1" x14ac:dyDescent="0.2">
      <c r="A53" s="73" t="s">
        <v>34</v>
      </c>
      <c r="B53" s="74" t="s">
        <v>87</v>
      </c>
      <c r="C53" s="75"/>
      <c r="D53" s="76"/>
      <c r="E53" s="77"/>
      <c r="F53" s="75"/>
      <c r="G53" s="76"/>
      <c r="H53" s="77"/>
      <c r="I53" s="75"/>
      <c r="J53" s="76"/>
      <c r="K53" s="77"/>
      <c r="L53" s="75"/>
      <c r="M53" s="76"/>
      <c r="N53" s="77"/>
      <c r="O53" s="75"/>
      <c r="P53" s="76"/>
      <c r="Q53" s="78"/>
      <c r="R53" s="130"/>
      <c r="S53" s="130"/>
      <c r="T53" s="130"/>
      <c r="U53" s="75"/>
      <c r="V53" s="76"/>
      <c r="W53" s="77"/>
      <c r="X53" s="75"/>
      <c r="Y53" s="76"/>
      <c r="Z53" s="77"/>
      <c r="AA53" s="75">
        <f t="shared" si="42"/>
        <v>0</v>
      </c>
      <c r="AB53" s="76">
        <f t="shared" si="42"/>
        <v>0</v>
      </c>
      <c r="AC53" s="78">
        <f t="shared" si="43"/>
        <v>0</v>
      </c>
    </row>
    <row r="54" spans="1:29" ht="12.6" hidden="1" customHeight="1" x14ac:dyDescent="0.2">
      <c r="A54" s="577" t="s">
        <v>97</v>
      </c>
      <c r="B54" s="74" t="s">
        <v>87</v>
      </c>
      <c r="C54" s="75"/>
      <c r="D54" s="76"/>
      <c r="E54" s="77"/>
      <c r="F54" s="75"/>
      <c r="G54" s="76"/>
      <c r="H54" s="77"/>
      <c r="I54" s="75"/>
      <c r="J54" s="76"/>
      <c r="K54" s="77"/>
      <c r="L54" s="75"/>
      <c r="M54" s="76"/>
      <c r="N54" s="77"/>
      <c r="O54" s="75"/>
      <c r="P54" s="76"/>
      <c r="Q54" s="78"/>
      <c r="R54" s="130"/>
      <c r="S54" s="130"/>
      <c r="T54" s="130"/>
      <c r="U54" s="75"/>
      <c r="V54" s="76"/>
      <c r="W54" s="77"/>
      <c r="X54" s="75"/>
      <c r="Y54" s="76"/>
      <c r="Z54" s="77"/>
      <c r="AA54" s="75">
        <f t="shared" si="42"/>
        <v>0</v>
      </c>
      <c r="AB54" s="76">
        <f t="shared" si="42"/>
        <v>0</v>
      </c>
      <c r="AC54" s="78">
        <f t="shared" si="43"/>
        <v>0</v>
      </c>
    </row>
    <row r="55" spans="1:29" ht="12.6" hidden="1" customHeight="1" x14ac:dyDescent="0.2">
      <c r="A55" s="576"/>
      <c r="B55" s="74" t="s">
        <v>85</v>
      </c>
      <c r="C55" s="75"/>
      <c r="D55" s="76"/>
      <c r="E55" s="77"/>
      <c r="F55" s="75"/>
      <c r="G55" s="76"/>
      <c r="H55" s="77"/>
      <c r="I55" s="75"/>
      <c r="J55" s="76"/>
      <c r="K55" s="77"/>
      <c r="L55" s="75"/>
      <c r="M55" s="76"/>
      <c r="N55" s="77"/>
      <c r="O55" s="75"/>
      <c r="P55" s="76"/>
      <c r="Q55" s="78"/>
      <c r="R55" s="130"/>
      <c r="S55" s="130"/>
      <c r="T55" s="130"/>
      <c r="U55" s="75"/>
      <c r="V55" s="76"/>
      <c r="W55" s="77"/>
      <c r="X55" s="75"/>
      <c r="Y55" s="76"/>
      <c r="Z55" s="77"/>
      <c r="AA55" s="75">
        <f t="shared" si="42"/>
        <v>0</v>
      </c>
      <c r="AB55" s="76">
        <f t="shared" si="42"/>
        <v>0</v>
      </c>
      <c r="AC55" s="78">
        <f t="shared" si="43"/>
        <v>0</v>
      </c>
    </row>
    <row r="56" spans="1:29" ht="12.6" hidden="1" customHeight="1" x14ac:dyDescent="0.2">
      <c r="A56" s="123" t="s">
        <v>139</v>
      </c>
      <c r="B56" s="74" t="s">
        <v>85</v>
      </c>
      <c r="C56" s="75"/>
      <c r="D56" s="76"/>
      <c r="E56" s="77"/>
      <c r="F56" s="75"/>
      <c r="G56" s="76"/>
      <c r="H56" s="77"/>
      <c r="I56" s="75"/>
      <c r="J56" s="76"/>
      <c r="K56" s="77"/>
      <c r="L56" s="75"/>
      <c r="M56" s="76"/>
      <c r="N56" s="77"/>
      <c r="O56" s="75"/>
      <c r="P56" s="76"/>
      <c r="Q56" s="78"/>
      <c r="R56" s="130"/>
      <c r="S56" s="130"/>
      <c r="T56" s="130"/>
      <c r="U56" s="75"/>
      <c r="V56" s="76"/>
      <c r="W56" s="77"/>
      <c r="X56" s="75"/>
      <c r="Y56" s="76"/>
      <c r="Z56" s="77"/>
      <c r="AA56" s="75">
        <f t="shared" si="42"/>
        <v>0</v>
      </c>
      <c r="AB56" s="76">
        <f t="shared" si="42"/>
        <v>0</v>
      </c>
      <c r="AC56" s="78">
        <f t="shared" si="43"/>
        <v>0</v>
      </c>
    </row>
    <row r="57" spans="1:29" ht="12.6" customHeight="1" x14ac:dyDescent="0.2">
      <c r="A57" s="577" t="s">
        <v>35</v>
      </c>
      <c r="B57" s="74" t="s">
        <v>2</v>
      </c>
      <c r="C57" s="75">
        <v>64</v>
      </c>
      <c r="D57" s="76">
        <v>147</v>
      </c>
      <c r="E57" s="77">
        <v>211</v>
      </c>
      <c r="F57" s="75">
        <v>4</v>
      </c>
      <c r="G57" s="76">
        <v>9</v>
      </c>
      <c r="H57" s="77">
        <v>13</v>
      </c>
      <c r="I57" s="75">
        <v>2</v>
      </c>
      <c r="J57" s="76"/>
      <c r="K57" s="77">
        <v>2</v>
      </c>
      <c r="L57" s="75">
        <v>7</v>
      </c>
      <c r="M57" s="76">
        <v>16</v>
      </c>
      <c r="N57" s="77">
        <v>23</v>
      </c>
      <c r="O57" s="75">
        <v>3</v>
      </c>
      <c r="P57" s="76">
        <v>6</v>
      </c>
      <c r="Q57" s="78">
        <v>9</v>
      </c>
      <c r="R57" s="130"/>
      <c r="S57" s="130"/>
      <c r="T57" s="130"/>
      <c r="U57" s="75">
        <v>9</v>
      </c>
      <c r="V57" s="76">
        <v>14</v>
      </c>
      <c r="W57" s="77">
        <v>23</v>
      </c>
      <c r="X57" s="75">
        <v>6</v>
      </c>
      <c r="Y57" s="76">
        <v>13</v>
      </c>
      <c r="Z57" s="77">
        <v>19</v>
      </c>
      <c r="AA57" s="75">
        <f t="shared" si="42"/>
        <v>95</v>
      </c>
      <c r="AB57" s="76">
        <f t="shared" si="42"/>
        <v>205</v>
      </c>
      <c r="AC57" s="78">
        <f t="shared" si="43"/>
        <v>300</v>
      </c>
    </row>
    <row r="58" spans="1:29" ht="12.6" hidden="1" customHeight="1" x14ac:dyDescent="0.2">
      <c r="A58" s="576"/>
      <c r="B58" s="74" t="s">
        <v>138</v>
      </c>
      <c r="C58" s="75"/>
      <c r="D58" s="76"/>
      <c r="E58" s="77"/>
      <c r="F58" s="75"/>
      <c r="G58" s="76"/>
      <c r="H58" s="77"/>
      <c r="I58" s="75"/>
      <c r="J58" s="76"/>
      <c r="K58" s="77"/>
      <c r="L58" s="75"/>
      <c r="M58" s="76"/>
      <c r="N58" s="77"/>
      <c r="O58" s="75"/>
      <c r="P58" s="76"/>
      <c r="Q58" s="78"/>
      <c r="R58" s="130"/>
      <c r="S58" s="130"/>
      <c r="T58" s="130"/>
      <c r="U58" s="75"/>
      <c r="V58" s="76"/>
      <c r="W58" s="77"/>
      <c r="X58" s="75"/>
      <c r="Y58" s="76"/>
      <c r="Z58" s="77"/>
      <c r="AA58" s="75">
        <f t="shared" si="42"/>
        <v>0</v>
      </c>
      <c r="AB58" s="76">
        <f t="shared" si="42"/>
        <v>0</v>
      </c>
      <c r="AC58" s="78">
        <f t="shared" si="43"/>
        <v>0</v>
      </c>
    </row>
    <row r="59" spans="1:29" ht="12.6" customHeight="1" x14ac:dyDescent="0.2">
      <c r="A59" s="73" t="s">
        <v>36</v>
      </c>
      <c r="B59" s="74" t="s">
        <v>2</v>
      </c>
      <c r="C59" s="75">
        <v>8</v>
      </c>
      <c r="D59" s="76">
        <v>8</v>
      </c>
      <c r="E59" s="77">
        <v>16</v>
      </c>
      <c r="F59" s="75">
        <v>5</v>
      </c>
      <c r="G59" s="76">
        <v>2</v>
      </c>
      <c r="H59" s="77">
        <v>7</v>
      </c>
      <c r="I59" s="75"/>
      <c r="J59" s="76"/>
      <c r="K59" s="77"/>
      <c r="L59" s="75"/>
      <c r="M59" s="76">
        <v>2</v>
      </c>
      <c r="N59" s="77">
        <v>2</v>
      </c>
      <c r="O59" s="75"/>
      <c r="P59" s="76"/>
      <c r="Q59" s="78"/>
      <c r="R59" s="130"/>
      <c r="S59" s="130"/>
      <c r="T59" s="130"/>
      <c r="U59" s="75">
        <v>2</v>
      </c>
      <c r="V59" s="76">
        <v>6</v>
      </c>
      <c r="W59" s="77">
        <v>8</v>
      </c>
      <c r="X59" s="75">
        <v>1</v>
      </c>
      <c r="Y59" s="76">
        <v>6</v>
      </c>
      <c r="Z59" s="77">
        <v>7</v>
      </c>
      <c r="AA59" s="75">
        <f>SUM(C59,F59,I59,L59,O59,R59,U59,X59)</f>
        <v>16</v>
      </c>
      <c r="AB59" s="76">
        <f t="shared" ref="AB59:AB60" si="44">SUM(D59,G59,J59,M59,P59,S59,V59,Y59)</f>
        <v>24</v>
      </c>
      <c r="AC59" s="78">
        <f t="shared" si="43"/>
        <v>40</v>
      </c>
    </row>
    <row r="60" spans="1:29" ht="12.6" hidden="1" customHeight="1" x14ac:dyDescent="0.2">
      <c r="A60" s="123" t="s">
        <v>3</v>
      </c>
      <c r="B60" s="3" t="s">
        <v>90</v>
      </c>
      <c r="C60" s="12"/>
      <c r="D60" s="13"/>
      <c r="E60" s="14"/>
      <c r="F60" s="12"/>
      <c r="G60" s="13"/>
      <c r="H60" s="14"/>
      <c r="I60" s="12"/>
      <c r="J60" s="13"/>
      <c r="K60" s="14"/>
      <c r="L60" s="12"/>
      <c r="M60" s="13"/>
      <c r="N60" s="14"/>
      <c r="O60" s="12"/>
      <c r="P60" s="13"/>
      <c r="Q60" s="46"/>
      <c r="R60" s="87"/>
      <c r="S60" s="87"/>
      <c r="T60" s="87"/>
      <c r="U60" s="12"/>
      <c r="V60" s="13"/>
      <c r="W60" s="14"/>
      <c r="X60" s="12"/>
      <c r="Y60" s="13"/>
      <c r="Z60" s="14"/>
      <c r="AA60" s="12">
        <f>SUM(C60,F60,I60,L60,O60,R60,U60,X60)</f>
        <v>0</v>
      </c>
      <c r="AB60" s="13">
        <f t="shared" si="44"/>
        <v>0</v>
      </c>
      <c r="AC60" s="46">
        <f t="shared" si="43"/>
        <v>0</v>
      </c>
    </row>
    <row r="61" spans="1:29" s="4" customFormat="1" ht="12.6" customHeight="1" x14ac:dyDescent="0.25">
      <c r="A61" s="50" t="s">
        <v>98</v>
      </c>
      <c r="B61" s="30"/>
      <c r="C61" s="94">
        <f t="shared" ref="C61:AC61" si="45">SUM(C41:C60)</f>
        <v>97</v>
      </c>
      <c r="D61" s="32">
        <f t="shared" si="45"/>
        <v>203</v>
      </c>
      <c r="E61" s="33">
        <f t="shared" si="45"/>
        <v>300</v>
      </c>
      <c r="F61" s="31">
        <f t="shared" si="45"/>
        <v>11</v>
      </c>
      <c r="G61" s="32">
        <f t="shared" si="45"/>
        <v>13</v>
      </c>
      <c r="H61" s="33">
        <f t="shared" si="45"/>
        <v>24</v>
      </c>
      <c r="I61" s="31">
        <f t="shared" si="45"/>
        <v>2</v>
      </c>
      <c r="J61" s="32">
        <f t="shared" si="45"/>
        <v>0</v>
      </c>
      <c r="K61" s="33">
        <f t="shared" si="45"/>
        <v>2</v>
      </c>
      <c r="L61" s="31">
        <f t="shared" si="45"/>
        <v>17</v>
      </c>
      <c r="M61" s="32">
        <f t="shared" si="45"/>
        <v>26</v>
      </c>
      <c r="N61" s="33">
        <f t="shared" si="45"/>
        <v>43</v>
      </c>
      <c r="O61" s="31">
        <f t="shared" si="45"/>
        <v>5</v>
      </c>
      <c r="P61" s="32">
        <f t="shared" si="45"/>
        <v>6</v>
      </c>
      <c r="Q61" s="51">
        <f t="shared" si="45"/>
        <v>11</v>
      </c>
      <c r="R61" s="30">
        <f t="shared" si="45"/>
        <v>0</v>
      </c>
      <c r="S61" s="30">
        <f t="shared" si="45"/>
        <v>0</v>
      </c>
      <c r="T61" s="30">
        <f t="shared" si="45"/>
        <v>0</v>
      </c>
      <c r="U61" s="31">
        <f t="shared" si="45"/>
        <v>29</v>
      </c>
      <c r="V61" s="32">
        <f t="shared" si="45"/>
        <v>26</v>
      </c>
      <c r="W61" s="33">
        <f t="shared" si="45"/>
        <v>55</v>
      </c>
      <c r="X61" s="31">
        <f t="shared" si="45"/>
        <v>11</v>
      </c>
      <c r="Y61" s="32">
        <f t="shared" si="45"/>
        <v>20</v>
      </c>
      <c r="Z61" s="33">
        <f t="shared" si="45"/>
        <v>31</v>
      </c>
      <c r="AA61" s="94">
        <f t="shared" si="45"/>
        <v>172</v>
      </c>
      <c r="AB61" s="32">
        <f t="shared" si="45"/>
        <v>294</v>
      </c>
      <c r="AC61" s="51">
        <f t="shared" si="45"/>
        <v>466</v>
      </c>
    </row>
    <row r="62" spans="1:29" ht="12.6" customHeight="1" x14ac:dyDescent="0.2">
      <c r="A62" s="123" t="s">
        <v>37</v>
      </c>
      <c r="B62" s="3" t="s">
        <v>2</v>
      </c>
      <c r="C62" s="12">
        <v>45</v>
      </c>
      <c r="D62" s="13">
        <v>11</v>
      </c>
      <c r="E62" s="14">
        <v>56</v>
      </c>
      <c r="F62" s="12">
        <v>4</v>
      </c>
      <c r="G62" s="13"/>
      <c r="H62" s="14">
        <v>4</v>
      </c>
      <c r="I62" s="12"/>
      <c r="J62" s="13"/>
      <c r="K62" s="14"/>
      <c r="L62" s="12">
        <v>4</v>
      </c>
      <c r="M62" s="13"/>
      <c r="N62" s="14">
        <v>4</v>
      </c>
      <c r="O62" s="12">
        <v>4</v>
      </c>
      <c r="P62" s="13"/>
      <c r="Q62" s="46">
        <v>4</v>
      </c>
      <c r="R62" s="87"/>
      <c r="S62" s="87"/>
      <c r="T62" s="87"/>
      <c r="U62" s="12"/>
      <c r="V62" s="13"/>
      <c r="W62" s="14"/>
      <c r="X62" s="12">
        <v>7</v>
      </c>
      <c r="Y62" s="13">
        <v>2</v>
      </c>
      <c r="Z62" s="14">
        <v>9</v>
      </c>
      <c r="AA62" s="12">
        <f t="shared" ref="AA62:AB66" si="46">SUM(C62,F62,I62,L62,O62,R62,U62,X62)</f>
        <v>64</v>
      </c>
      <c r="AB62" s="13">
        <f t="shared" si="46"/>
        <v>13</v>
      </c>
      <c r="AC62" s="46">
        <f t="shared" ref="AC62:AC66" si="47">SUM(AA62:AB62)</f>
        <v>77</v>
      </c>
    </row>
    <row r="63" spans="1:29" ht="12.6" customHeight="1" x14ac:dyDescent="0.2">
      <c r="A63" s="123" t="s">
        <v>38</v>
      </c>
      <c r="B63" s="3" t="s">
        <v>2</v>
      </c>
      <c r="C63" s="12">
        <v>31</v>
      </c>
      <c r="D63" s="13">
        <v>28</v>
      </c>
      <c r="E63" s="14">
        <v>59</v>
      </c>
      <c r="F63" s="12">
        <v>2</v>
      </c>
      <c r="G63" s="13">
        <v>2</v>
      </c>
      <c r="H63" s="14">
        <v>4</v>
      </c>
      <c r="I63" s="12"/>
      <c r="J63" s="13"/>
      <c r="K63" s="14"/>
      <c r="L63" s="12">
        <v>2</v>
      </c>
      <c r="M63" s="13">
        <v>1</v>
      </c>
      <c r="N63" s="14">
        <v>3</v>
      </c>
      <c r="O63" s="12"/>
      <c r="P63" s="13">
        <v>1</v>
      </c>
      <c r="Q63" s="46">
        <v>1</v>
      </c>
      <c r="R63" s="87"/>
      <c r="S63" s="87"/>
      <c r="T63" s="87"/>
      <c r="U63" s="12">
        <v>8</v>
      </c>
      <c r="V63" s="13">
        <v>1</v>
      </c>
      <c r="W63" s="14">
        <v>9</v>
      </c>
      <c r="X63" s="12">
        <v>3</v>
      </c>
      <c r="Y63" s="13">
        <v>6</v>
      </c>
      <c r="Z63" s="14">
        <v>9</v>
      </c>
      <c r="AA63" s="12">
        <f t="shared" si="46"/>
        <v>46</v>
      </c>
      <c r="AB63" s="13">
        <f t="shared" si="46"/>
        <v>39</v>
      </c>
      <c r="AC63" s="46">
        <f t="shared" si="47"/>
        <v>85</v>
      </c>
    </row>
    <row r="64" spans="1:29" ht="12.6" customHeight="1" x14ac:dyDescent="0.2">
      <c r="A64" s="123" t="s">
        <v>39</v>
      </c>
      <c r="B64" s="3" t="s">
        <v>2</v>
      </c>
      <c r="C64" s="12">
        <v>14</v>
      </c>
      <c r="D64" s="13">
        <v>2</v>
      </c>
      <c r="E64" s="14">
        <v>16</v>
      </c>
      <c r="F64" s="12"/>
      <c r="G64" s="13"/>
      <c r="H64" s="14"/>
      <c r="I64" s="12"/>
      <c r="J64" s="13"/>
      <c r="K64" s="14"/>
      <c r="L64" s="12"/>
      <c r="M64" s="13"/>
      <c r="N64" s="14"/>
      <c r="O64" s="12"/>
      <c r="P64" s="13"/>
      <c r="Q64" s="46"/>
      <c r="R64" s="87"/>
      <c r="S64" s="87"/>
      <c r="T64" s="87"/>
      <c r="U64" s="12"/>
      <c r="V64" s="13"/>
      <c r="W64" s="14"/>
      <c r="X64" s="12"/>
      <c r="Y64" s="13"/>
      <c r="Z64" s="14"/>
      <c r="AA64" s="12">
        <f t="shared" si="46"/>
        <v>14</v>
      </c>
      <c r="AB64" s="13">
        <f t="shared" si="46"/>
        <v>2</v>
      </c>
      <c r="AC64" s="46">
        <f t="shared" si="47"/>
        <v>16</v>
      </c>
    </row>
    <row r="65" spans="1:29" ht="12.6" customHeight="1" x14ac:dyDescent="0.2">
      <c r="A65" s="123" t="s">
        <v>40</v>
      </c>
      <c r="B65" s="3" t="s">
        <v>2</v>
      </c>
      <c r="C65" s="12">
        <v>7</v>
      </c>
      <c r="D65" s="13">
        <v>2</v>
      </c>
      <c r="E65" s="14">
        <v>9</v>
      </c>
      <c r="F65" s="12"/>
      <c r="G65" s="13"/>
      <c r="H65" s="14"/>
      <c r="I65" s="12"/>
      <c r="J65" s="13">
        <v>1</v>
      </c>
      <c r="K65" s="14">
        <v>1</v>
      </c>
      <c r="L65" s="12"/>
      <c r="M65" s="13">
        <v>1</v>
      </c>
      <c r="N65" s="14">
        <v>1</v>
      </c>
      <c r="O65" s="12">
        <v>1</v>
      </c>
      <c r="P65" s="13"/>
      <c r="Q65" s="46">
        <v>1</v>
      </c>
      <c r="R65" s="87"/>
      <c r="S65" s="87"/>
      <c r="T65" s="87"/>
      <c r="U65" s="12"/>
      <c r="V65" s="13"/>
      <c r="W65" s="14"/>
      <c r="X65" s="12">
        <v>2</v>
      </c>
      <c r="Y65" s="13"/>
      <c r="Z65" s="14">
        <v>2</v>
      </c>
      <c r="AA65" s="12">
        <f t="shared" si="46"/>
        <v>10</v>
      </c>
      <c r="AB65" s="13">
        <f t="shared" si="46"/>
        <v>4</v>
      </c>
      <c r="AC65" s="46">
        <f t="shared" si="47"/>
        <v>14</v>
      </c>
    </row>
    <row r="66" spans="1:29" ht="12.6" customHeight="1" x14ac:dyDescent="0.2">
      <c r="A66" s="126" t="s">
        <v>41</v>
      </c>
      <c r="B66" s="3" t="s">
        <v>85</v>
      </c>
      <c r="C66" s="12">
        <v>2</v>
      </c>
      <c r="D66" s="13"/>
      <c r="E66" s="14">
        <v>2</v>
      </c>
      <c r="F66" s="12"/>
      <c r="G66" s="13"/>
      <c r="H66" s="14"/>
      <c r="I66" s="12"/>
      <c r="J66" s="13"/>
      <c r="K66" s="14"/>
      <c r="L66" s="12"/>
      <c r="M66" s="13"/>
      <c r="N66" s="14"/>
      <c r="O66" s="12"/>
      <c r="P66" s="13"/>
      <c r="Q66" s="46"/>
      <c r="R66" s="87"/>
      <c r="S66" s="87"/>
      <c r="T66" s="87"/>
      <c r="U66" s="12">
        <v>1</v>
      </c>
      <c r="V66" s="13">
        <v>1</v>
      </c>
      <c r="W66" s="14">
        <v>2</v>
      </c>
      <c r="X66" s="12"/>
      <c r="Y66" s="13"/>
      <c r="Z66" s="14"/>
      <c r="AA66" s="12">
        <f t="shared" si="46"/>
        <v>3</v>
      </c>
      <c r="AB66" s="13">
        <f t="shared" si="46"/>
        <v>1</v>
      </c>
      <c r="AC66" s="46">
        <f t="shared" si="47"/>
        <v>4</v>
      </c>
    </row>
    <row r="67" spans="1:29" s="4" customFormat="1" ht="12.6" customHeight="1" x14ac:dyDescent="0.2">
      <c r="A67" s="66" t="s">
        <v>99</v>
      </c>
      <c r="B67" s="9"/>
      <c r="C67" s="15">
        <f>SUM(C62:C66)</f>
        <v>99</v>
      </c>
      <c r="D67" s="16">
        <f>SUM(D62:D66)</f>
        <v>43</v>
      </c>
      <c r="E67" s="47">
        <f>C67+D67</f>
        <v>142</v>
      </c>
      <c r="F67" s="15">
        <f>SUM(F62:F66)</f>
        <v>6</v>
      </c>
      <c r="G67" s="16">
        <f>SUM(G62:G66)</f>
        <v>2</v>
      </c>
      <c r="H67" s="17">
        <f>F67+G67</f>
        <v>8</v>
      </c>
      <c r="I67" s="15">
        <f>SUM(I62:I66)</f>
        <v>0</v>
      </c>
      <c r="J67" s="16">
        <f>SUM(J62:J66)</f>
        <v>1</v>
      </c>
      <c r="K67" s="17">
        <f>I67+J67</f>
        <v>1</v>
      </c>
      <c r="L67" s="15">
        <f>SUM(L62:L66)</f>
        <v>6</v>
      </c>
      <c r="M67" s="16">
        <f>SUM(M62:M66)</f>
        <v>2</v>
      </c>
      <c r="N67" s="17">
        <f>L67+M67</f>
        <v>8</v>
      </c>
      <c r="O67" s="15">
        <f>SUM(O62:O66)</f>
        <v>5</v>
      </c>
      <c r="P67" s="16">
        <f>SUM(P62:P66)</f>
        <v>1</v>
      </c>
      <c r="Q67" s="47">
        <f>O67+P67</f>
        <v>6</v>
      </c>
      <c r="R67" s="88">
        <f>SUM(R62:R66)</f>
        <v>0</v>
      </c>
      <c r="S67" s="88">
        <f>SUM(S62:S66)</f>
        <v>0</v>
      </c>
      <c r="T67" s="88">
        <f>R67+S67</f>
        <v>0</v>
      </c>
      <c r="U67" s="15">
        <f>SUM(U62:U66)</f>
        <v>9</v>
      </c>
      <c r="V67" s="16">
        <f>SUM(V62:V66)</f>
        <v>2</v>
      </c>
      <c r="W67" s="17">
        <f>U67+V67</f>
        <v>11</v>
      </c>
      <c r="X67" s="15">
        <f>SUM(X62:X66)</f>
        <v>12</v>
      </c>
      <c r="Y67" s="16">
        <f>SUM(Y62:Y66)</f>
        <v>8</v>
      </c>
      <c r="Z67" s="17">
        <f>X67+Y67</f>
        <v>20</v>
      </c>
      <c r="AA67" s="15">
        <f>SUM(AA62:AA66)</f>
        <v>137</v>
      </c>
      <c r="AB67" s="16">
        <f>SUM(AB62:AB66)</f>
        <v>59</v>
      </c>
      <c r="AC67" s="47">
        <f>SUM(AC62:AC66)</f>
        <v>196</v>
      </c>
    </row>
    <row r="68" spans="1:29" ht="12.6" customHeight="1" x14ac:dyDescent="0.2">
      <c r="A68" s="575" t="s">
        <v>42</v>
      </c>
      <c r="B68" s="11" t="s">
        <v>2</v>
      </c>
      <c r="C68" s="12">
        <v>56</v>
      </c>
      <c r="D68" s="13">
        <v>3</v>
      </c>
      <c r="E68" s="14">
        <v>59</v>
      </c>
      <c r="F68" s="12"/>
      <c r="G68" s="13"/>
      <c r="H68" s="14"/>
      <c r="I68" s="12"/>
      <c r="J68" s="13">
        <v>1</v>
      </c>
      <c r="K68" s="14">
        <v>1</v>
      </c>
      <c r="L68" s="12"/>
      <c r="M68" s="13"/>
      <c r="N68" s="14"/>
      <c r="O68" s="12">
        <v>1</v>
      </c>
      <c r="P68" s="13"/>
      <c r="Q68" s="46">
        <v>1</v>
      </c>
      <c r="R68" s="87"/>
      <c r="S68" s="87"/>
      <c r="T68" s="87"/>
      <c r="U68" s="12"/>
      <c r="V68" s="13"/>
      <c r="W68" s="14"/>
      <c r="X68" s="12">
        <v>3</v>
      </c>
      <c r="Y68" s="13"/>
      <c r="Z68" s="14">
        <v>3</v>
      </c>
      <c r="AA68" s="12">
        <f t="shared" ref="AA68:AB71" si="48">SUM(C68,F68,I68,L68,O68,R68,U68,X68)</f>
        <v>60</v>
      </c>
      <c r="AB68" s="13">
        <f t="shared" si="48"/>
        <v>4</v>
      </c>
      <c r="AC68" s="46">
        <f t="shared" ref="AC68:AC71" si="49">SUM(AA68:AB68)</f>
        <v>64</v>
      </c>
    </row>
    <row r="69" spans="1:29" ht="12.6" customHeight="1" x14ac:dyDescent="0.2">
      <c r="A69" s="562"/>
      <c r="B69" s="3" t="s">
        <v>88</v>
      </c>
      <c r="C69" s="12">
        <v>2</v>
      </c>
      <c r="D69" s="13"/>
      <c r="E69" s="14">
        <v>2</v>
      </c>
      <c r="F69" s="12">
        <v>1</v>
      </c>
      <c r="G69" s="13"/>
      <c r="H69" s="14">
        <v>1</v>
      </c>
      <c r="I69" s="12"/>
      <c r="J69" s="13"/>
      <c r="K69" s="14"/>
      <c r="L69" s="12"/>
      <c r="M69" s="13"/>
      <c r="N69" s="14"/>
      <c r="O69" s="12"/>
      <c r="P69" s="13"/>
      <c r="Q69" s="46"/>
      <c r="R69" s="87"/>
      <c r="S69" s="87"/>
      <c r="T69" s="87"/>
      <c r="U69" s="12"/>
      <c r="V69" s="13"/>
      <c r="W69" s="14"/>
      <c r="X69" s="12"/>
      <c r="Y69" s="13"/>
      <c r="Z69" s="14"/>
      <c r="AA69" s="12">
        <f t="shared" si="48"/>
        <v>3</v>
      </c>
      <c r="AB69" s="13">
        <f t="shared" si="48"/>
        <v>0</v>
      </c>
      <c r="AC69" s="46">
        <f t="shared" si="49"/>
        <v>3</v>
      </c>
    </row>
    <row r="70" spans="1:29" ht="12.6" customHeight="1" x14ac:dyDescent="0.2">
      <c r="A70" s="123" t="s">
        <v>43</v>
      </c>
      <c r="B70" s="3" t="s">
        <v>87</v>
      </c>
      <c r="C70" s="12">
        <v>1</v>
      </c>
      <c r="D70" s="13"/>
      <c r="E70" s="14">
        <v>1</v>
      </c>
      <c r="F70" s="12">
        <v>1</v>
      </c>
      <c r="G70" s="13"/>
      <c r="H70" s="14">
        <v>1</v>
      </c>
      <c r="I70" s="12"/>
      <c r="J70" s="13"/>
      <c r="K70" s="14"/>
      <c r="L70" s="12"/>
      <c r="M70" s="13"/>
      <c r="N70" s="14"/>
      <c r="O70" s="12"/>
      <c r="P70" s="13"/>
      <c r="Q70" s="46"/>
      <c r="R70" s="87"/>
      <c r="S70" s="87"/>
      <c r="T70" s="87"/>
      <c r="U70" s="12"/>
      <c r="V70" s="13"/>
      <c r="W70" s="14"/>
      <c r="X70" s="12"/>
      <c r="Y70" s="13"/>
      <c r="Z70" s="14"/>
      <c r="AA70" s="12">
        <f t="shared" si="48"/>
        <v>2</v>
      </c>
      <c r="AB70" s="13">
        <f t="shared" si="48"/>
        <v>0</v>
      </c>
      <c r="AC70" s="46">
        <f t="shared" si="49"/>
        <v>2</v>
      </c>
    </row>
    <row r="71" spans="1:29" ht="12.6" customHeight="1" x14ac:dyDescent="0.2">
      <c r="A71" s="123" t="s">
        <v>44</v>
      </c>
      <c r="B71" s="3" t="s">
        <v>86</v>
      </c>
      <c r="C71" s="12">
        <v>14</v>
      </c>
      <c r="D71" s="13"/>
      <c r="E71" s="14">
        <v>14</v>
      </c>
      <c r="F71" s="12">
        <v>3</v>
      </c>
      <c r="G71" s="13"/>
      <c r="H71" s="14">
        <v>3</v>
      </c>
      <c r="I71" s="12"/>
      <c r="J71" s="13"/>
      <c r="K71" s="14"/>
      <c r="L71" s="12"/>
      <c r="M71" s="13"/>
      <c r="N71" s="14"/>
      <c r="O71" s="12"/>
      <c r="P71" s="13"/>
      <c r="Q71" s="46"/>
      <c r="R71" s="87"/>
      <c r="S71" s="87"/>
      <c r="T71" s="87"/>
      <c r="U71" s="12">
        <v>6</v>
      </c>
      <c r="V71" s="13">
        <v>1</v>
      </c>
      <c r="W71" s="14">
        <v>7</v>
      </c>
      <c r="X71" s="12">
        <v>1</v>
      </c>
      <c r="Y71" s="13"/>
      <c r="Z71" s="14">
        <v>1</v>
      </c>
      <c r="AA71" s="12">
        <f t="shared" si="48"/>
        <v>24</v>
      </c>
      <c r="AB71" s="13">
        <f t="shared" si="48"/>
        <v>1</v>
      </c>
      <c r="AC71" s="46">
        <f t="shared" si="49"/>
        <v>25</v>
      </c>
    </row>
    <row r="72" spans="1:29" s="4" customFormat="1" ht="12.6" customHeight="1" x14ac:dyDescent="0.2">
      <c r="A72" s="66" t="s">
        <v>100</v>
      </c>
      <c r="B72" s="9"/>
      <c r="C72" s="15">
        <f t="shared" ref="C72:AC72" si="50">SUM(C68:C71)</f>
        <v>73</v>
      </c>
      <c r="D72" s="16">
        <f t="shared" si="50"/>
        <v>3</v>
      </c>
      <c r="E72" s="17">
        <f t="shared" si="50"/>
        <v>76</v>
      </c>
      <c r="F72" s="15">
        <f t="shared" si="50"/>
        <v>5</v>
      </c>
      <c r="G72" s="16">
        <f t="shared" si="50"/>
        <v>0</v>
      </c>
      <c r="H72" s="17">
        <f t="shared" si="50"/>
        <v>5</v>
      </c>
      <c r="I72" s="15">
        <f t="shared" si="50"/>
        <v>0</v>
      </c>
      <c r="J72" s="16">
        <f t="shared" si="50"/>
        <v>1</v>
      </c>
      <c r="K72" s="17">
        <f t="shared" si="50"/>
        <v>1</v>
      </c>
      <c r="L72" s="15">
        <f t="shared" si="50"/>
        <v>0</v>
      </c>
      <c r="M72" s="16">
        <f t="shared" si="50"/>
        <v>0</v>
      </c>
      <c r="N72" s="17">
        <f t="shared" si="50"/>
        <v>0</v>
      </c>
      <c r="O72" s="15">
        <f t="shared" si="50"/>
        <v>1</v>
      </c>
      <c r="P72" s="16">
        <f t="shared" si="50"/>
        <v>0</v>
      </c>
      <c r="Q72" s="47">
        <f t="shared" si="50"/>
        <v>1</v>
      </c>
      <c r="R72" s="88">
        <f t="shared" si="50"/>
        <v>0</v>
      </c>
      <c r="S72" s="88">
        <f t="shared" si="50"/>
        <v>0</v>
      </c>
      <c r="T72" s="88">
        <f t="shared" si="50"/>
        <v>0</v>
      </c>
      <c r="U72" s="15">
        <f t="shared" si="50"/>
        <v>6</v>
      </c>
      <c r="V72" s="16">
        <f t="shared" si="50"/>
        <v>1</v>
      </c>
      <c r="W72" s="17">
        <f t="shared" si="50"/>
        <v>7</v>
      </c>
      <c r="X72" s="15">
        <f t="shared" si="50"/>
        <v>4</v>
      </c>
      <c r="Y72" s="16">
        <f t="shared" si="50"/>
        <v>0</v>
      </c>
      <c r="Z72" s="17">
        <f t="shared" si="50"/>
        <v>4</v>
      </c>
      <c r="AA72" s="15">
        <f t="shared" si="50"/>
        <v>89</v>
      </c>
      <c r="AB72" s="16">
        <f t="shared" si="50"/>
        <v>5</v>
      </c>
      <c r="AC72" s="47">
        <f t="shared" si="50"/>
        <v>94</v>
      </c>
    </row>
    <row r="73" spans="1:29" ht="12.6" customHeight="1" x14ac:dyDescent="0.2">
      <c r="A73" s="123" t="s">
        <v>47</v>
      </c>
      <c r="B73" s="3" t="s">
        <v>2</v>
      </c>
      <c r="C73" s="12">
        <v>12</v>
      </c>
      <c r="D73" s="13">
        <v>7</v>
      </c>
      <c r="E73" s="14">
        <v>19</v>
      </c>
      <c r="F73" s="12">
        <v>4</v>
      </c>
      <c r="G73" s="13">
        <v>1</v>
      </c>
      <c r="H73" s="14">
        <v>5</v>
      </c>
      <c r="I73" s="12"/>
      <c r="J73" s="13"/>
      <c r="K73" s="14"/>
      <c r="L73" s="12"/>
      <c r="M73" s="13"/>
      <c r="N73" s="14"/>
      <c r="O73" s="12"/>
      <c r="P73" s="13"/>
      <c r="Q73" s="46"/>
      <c r="R73" s="87"/>
      <c r="S73" s="87"/>
      <c r="T73" s="87"/>
      <c r="U73" s="12"/>
      <c r="V73" s="13"/>
      <c r="W73" s="14"/>
      <c r="X73" s="12">
        <v>1</v>
      </c>
      <c r="Y73" s="13"/>
      <c r="Z73" s="14">
        <v>1</v>
      </c>
      <c r="AA73" s="12">
        <f t="shared" ref="AA73:AB78" si="51">SUM(C73,F73,I73,L73,O73,R73,U73,X73)</f>
        <v>17</v>
      </c>
      <c r="AB73" s="13">
        <f t="shared" si="51"/>
        <v>8</v>
      </c>
      <c r="AC73" s="46">
        <f t="shared" ref="AC73:AC78" si="52">SUM(AA73:AB73)</f>
        <v>25</v>
      </c>
    </row>
    <row r="74" spans="1:29" ht="12.6" customHeight="1" x14ac:dyDescent="0.2">
      <c r="A74" s="123" t="s">
        <v>48</v>
      </c>
      <c r="B74" s="3" t="s">
        <v>89</v>
      </c>
      <c r="C74" s="12">
        <v>50</v>
      </c>
      <c r="D74" s="13">
        <v>27</v>
      </c>
      <c r="E74" s="14">
        <v>77</v>
      </c>
      <c r="F74" s="12">
        <v>7</v>
      </c>
      <c r="G74" s="13">
        <v>3</v>
      </c>
      <c r="H74" s="14">
        <v>10</v>
      </c>
      <c r="I74" s="12"/>
      <c r="J74" s="13"/>
      <c r="K74" s="14"/>
      <c r="L74" s="12"/>
      <c r="M74" s="13"/>
      <c r="N74" s="14"/>
      <c r="O74" s="12"/>
      <c r="P74" s="13"/>
      <c r="Q74" s="46"/>
      <c r="R74" s="87"/>
      <c r="S74" s="87"/>
      <c r="T74" s="87"/>
      <c r="U74" s="12"/>
      <c r="V74" s="13"/>
      <c r="W74" s="14"/>
      <c r="X74" s="12">
        <v>5</v>
      </c>
      <c r="Y74" s="13">
        <v>2</v>
      </c>
      <c r="Z74" s="14">
        <v>7</v>
      </c>
      <c r="AA74" s="12">
        <f t="shared" si="51"/>
        <v>62</v>
      </c>
      <c r="AB74" s="13">
        <f t="shared" si="51"/>
        <v>32</v>
      </c>
      <c r="AC74" s="46">
        <f t="shared" si="52"/>
        <v>94</v>
      </c>
    </row>
    <row r="75" spans="1:29" ht="12.6" customHeight="1" x14ac:dyDescent="0.2">
      <c r="A75" s="123" t="s">
        <v>146</v>
      </c>
      <c r="B75" s="3" t="s">
        <v>87</v>
      </c>
      <c r="C75" s="12">
        <v>2</v>
      </c>
      <c r="D75" s="13">
        <v>5</v>
      </c>
      <c r="E75" s="14">
        <v>7</v>
      </c>
      <c r="F75" s="12">
        <v>1</v>
      </c>
      <c r="G75" s="13"/>
      <c r="H75" s="14">
        <v>1</v>
      </c>
      <c r="I75" s="12"/>
      <c r="J75" s="13"/>
      <c r="K75" s="14"/>
      <c r="L75" s="12"/>
      <c r="M75" s="13"/>
      <c r="N75" s="14"/>
      <c r="O75" s="12"/>
      <c r="P75" s="13"/>
      <c r="Q75" s="46"/>
      <c r="R75" s="87"/>
      <c r="S75" s="87"/>
      <c r="T75" s="87"/>
      <c r="U75" s="12"/>
      <c r="V75" s="13"/>
      <c r="W75" s="14"/>
      <c r="X75" s="12"/>
      <c r="Y75" s="13"/>
      <c r="Z75" s="14"/>
      <c r="AA75" s="12">
        <f t="shared" si="51"/>
        <v>3</v>
      </c>
      <c r="AB75" s="13">
        <f t="shared" si="51"/>
        <v>5</v>
      </c>
      <c r="AC75" s="46">
        <f t="shared" si="52"/>
        <v>8</v>
      </c>
    </row>
    <row r="76" spans="1:29" ht="12.6" customHeight="1" x14ac:dyDescent="0.2">
      <c r="A76" s="123" t="s">
        <v>135</v>
      </c>
      <c r="B76" s="3" t="s">
        <v>2</v>
      </c>
      <c r="C76" s="12">
        <v>11</v>
      </c>
      <c r="D76" s="13">
        <v>8</v>
      </c>
      <c r="E76" s="14">
        <v>19</v>
      </c>
      <c r="F76" s="12">
        <v>3</v>
      </c>
      <c r="G76" s="13"/>
      <c r="H76" s="14">
        <v>3</v>
      </c>
      <c r="I76" s="12"/>
      <c r="J76" s="13"/>
      <c r="K76" s="14"/>
      <c r="L76" s="12"/>
      <c r="M76" s="13"/>
      <c r="N76" s="14"/>
      <c r="O76" s="12"/>
      <c r="P76" s="13"/>
      <c r="Q76" s="46"/>
      <c r="R76" s="87"/>
      <c r="S76" s="87"/>
      <c r="T76" s="87"/>
      <c r="U76" s="12"/>
      <c r="V76" s="13"/>
      <c r="W76" s="14"/>
      <c r="X76" s="12"/>
      <c r="Y76" s="13"/>
      <c r="Z76" s="14"/>
      <c r="AA76" s="12">
        <f t="shared" si="51"/>
        <v>14</v>
      </c>
      <c r="AB76" s="13">
        <f t="shared" si="51"/>
        <v>8</v>
      </c>
      <c r="AC76" s="46">
        <f t="shared" si="52"/>
        <v>22</v>
      </c>
    </row>
    <row r="77" spans="1:29" ht="12.6" customHeight="1" x14ac:dyDescent="0.2">
      <c r="A77" s="123" t="s">
        <v>49</v>
      </c>
      <c r="B77" s="3" t="s">
        <v>87</v>
      </c>
      <c r="C77" s="12">
        <v>5</v>
      </c>
      <c r="D77" s="13"/>
      <c r="E77" s="14">
        <v>5</v>
      </c>
      <c r="F77" s="12">
        <v>3</v>
      </c>
      <c r="G77" s="13">
        <v>1</v>
      </c>
      <c r="H77" s="14">
        <v>4</v>
      </c>
      <c r="I77" s="12"/>
      <c r="J77" s="13"/>
      <c r="K77" s="14"/>
      <c r="L77" s="12"/>
      <c r="M77" s="13"/>
      <c r="N77" s="14"/>
      <c r="O77" s="12"/>
      <c r="P77" s="13">
        <v>1</v>
      </c>
      <c r="Q77" s="46">
        <v>1</v>
      </c>
      <c r="R77" s="87"/>
      <c r="S77" s="87"/>
      <c r="T77" s="87"/>
      <c r="U77" s="12"/>
      <c r="V77" s="13"/>
      <c r="W77" s="14"/>
      <c r="X77" s="12"/>
      <c r="Y77" s="13"/>
      <c r="Z77" s="14"/>
      <c r="AA77" s="12">
        <f t="shared" si="51"/>
        <v>8</v>
      </c>
      <c r="AB77" s="13">
        <f t="shared" si="51"/>
        <v>2</v>
      </c>
      <c r="AC77" s="46">
        <f t="shared" si="52"/>
        <v>10</v>
      </c>
    </row>
    <row r="78" spans="1:29" ht="12.6" customHeight="1" x14ac:dyDescent="0.2">
      <c r="A78" s="123" t="s">
        <v>50</v>
      </c>
      <c r="B78" s="3" t="s">
        <v>86</v>
      </c>
      <c r="C78" s="12">
        <v>29</v>
      </c>
      <c r="D78" s="13">
        <v>24</v>
      </c>
      <c r="E78" s="14">
        <v>53</v>
      </c>
      <c r="F78" s="12">
        <v>11</v>
      </c>
      <c r="G78" s="13">
        <v>3</v>
      </c>
      <c r="H78" s="14">
        <v>14</v>
      </c>
      <c r="I78" s="12"/>
      <c r="J78" s="13">
        <v>1</v>
      </c>
      <c r="K78" s="14">
        <v>1</v>
      </c>
      <c r="L78" s="12"/>
      <c r="M78" s="13"/>
      <c r="N78" s="14"/>
      <c r="O78" s="12"/>
      <c r="P78" s="13">
        <v>2</v>
      </c>
      <c r="Q78" s="46">
        <v>2</v>
      </c>
      <c r="R78" s="87"/>
      <c r="S78" s="87"/>
      <c r="T78" s="87"/>
      <c r="U78" s="12"/>
      <c r="V78" s="13">
        <v>1</v>
      </c>
      <c r="W78" s="14">
        <v>1</v>
      </c>
      <c r="X78" s="12">
        <v>1</v>
      </c>
      <c r="Y78" s="13"/>
      <c r="Z78" s="14">
        <v>1</v>
      </c>
      <c r="AA78" s="12">
        <f t="shared" si="51"/>
        <v>41</v>
      </c>
      <c r="AB78" s="13">
        <f t="shared" si="51"/>
        <v>31</v>
      </c>
      <c r="AC78" s="46">
        <f t="shared" si="52"/>
        <v>72</v>
      </c>
    </row>
    <row r="79" spans="1:29" s="4" customFormat="1" ht="12.6" customHeight="1" x14ac:dyDescent="0.2">
      <c r="A79" s="66" t="s">
        <v>101</v>
      </c>
      <c r="B79" s="9"/>
      <c r="C79" s="15">
        <f t="shared" ref="C79:AC79" si="53">SUM(C73:C78)</f>
        <v>109</v>
      </c>
      <c r="D79" s="16">
        <f t="shared" si="53"/>
        <v>71</v>
      </c>
      <c r="E79" s="17">
        <f t="shared" si="53"/>
        <v>180</v>
      </c>
      <c r="F79" s="15">
        <f t="shared" si="53"/>
        <v>29</v>
      </c>
      <c r="G79" s="16">
        <f t="shared" si="53"/>
        <v>8</v>
      </c>
      <c r="H79" s="17">
        <f t="shared" si="53"/>
        <v>37</v>
      </c>
      <c r="I79" s="15">
        <f t="shared" si="53"/>
        <v>0</v>
      </c>
      <c r="J79" s="16">
        <f t="shared" si="53"/>
        <v>1</v>
      </c>
      <c r="K79" s="17">
        <f t="shared" si="53"/>
        <v>1</v>
      </c>
      <c r="L79" s="15">
        <f t="shared" si="53"/>
        <v>0</v>
      </c>
      <c r="M79" s="16">
        <f t="shared" si="53"/>
        <v>0</v>
      </c>
      <c r="N79" s="17">
        <f t="shared" si="53"/>
        <v>0</v>
      </c>
      <c r="O79" s="15">
        <f t="shared" si="53"/>
        <v>0</v>
      </c>
      <c r="P79" s="16">
        <f t="shared" si="53"/>
        <v>3</v>
      </c>
      <c r="Q79" s="47">
        <f t="shared" si="53"/>
        <v>3</v>
      </c>
      <c r="R79" s="88">
        <f t="shared" si="53"/>
        <v>0</v>
      </c>
      <c r="S79" s="88">
        <f t="shared" si="53"/>
        <v>0</v>
      </c>
      <c r="T79" s="88">
        <f t="shared" si="53"/>
        <v>0</v>
      </c>
      <c r="U79" s="15">
        <f t="shared" si="53"/>
        <v>0</v>
      </c>
      <c r="V79" s="16">
        <f t="shared" si="53"/>
        <v>1</v>
      </c>
      <c r="W79" s="17">
        <f t="shared" si="53"/>
        <v>1</v>
      </c>
      <c r="X79" s="15">
        <f t="shared" si="53"/>
        <v>7</v>
      </c>
      <c r="Y79" s="16">
        <f t="shared" si="53"/>
        <v>2</v>
      </c>
      <c r="Z79" s="17">
        <f t="shared" si="53"/>
        <v>9</v>
      </c>
      <c r="AA79" s="15">
        <f t="shared" si="53"/>
        <v>145</v>
      </c>
      <c r="AB79" s="16">
        <f t="shared" si="53"/>
        <v>86</v>
      </c>
      <c r="AC79" s="47">
        <f t="shared" si="53"/>
        <v>231</v>
      </c>
    </row>
    <row r="80" spans="1:29" ht="12.6" customHeight="1" x14ac:dyDescent="0.2">
      <c r="A80" s="124" t="s">
        <v>141</v>
      </c>
      <c r="B80" s="3" t="s">
        <v>2</v>
      </c>
      <c r="C80" s="12">
        <v>56</v>
      </c>
      <c r="D80" s="13"/>
      <c r="E80" s="14">
        <v>56</v>
      </c>
      <c r="F80" s="12">
        <v>3</v>
      </c>
      <c r="G80" s="13"/>
      <c r="H80" s="14">
        <v>3</v>
      </c>
      <c r="I80" s="12"/>
      <c r="J80" s="13"/>
      <c r="K80" s="14"/>
      <c r="L80" s="12">
        <v>3</v>
      </c>
      <c r="M80" s="13"/>
      <c r="N80" s="14">
        <v>3</v>
      </c>
      <c r="O80" s="12">
        <v>1</v>
      </c>
      <c r="P80" s="13"/>
      <c r="Q80" s="46">
        <v>1</v>
      </c>
      <c r="R80" s="87"/>
      <c r="S80" s="87"/>
      <c r="T80" s="87"/>
      <c r="U80" s="12"/>
      <c r="V80" s="13"/>
      <c r="W80" s="14"/>
      <c r="X80" s="12">
        <v>4</v>
      </c>
      <c r="Y80" s="13"/>
      <c r="Z80" s="14">
        <v>4</v>
      </c>
      <c r="AA80" s="12">
        <f t="shared" ref="AA80:AB88" si="54">SUM(C80,F80,I80,L80,O80,R80,U80,X80)</f>
        <v>67</v>
      </c>
      <c r="AB80" s="13">
        <f t="shared" si="54"/>
        <v>0</v>
      </c>
      <c r="AC80" s="46">
        <f t="shared" ref="AC80:AC88" si="55">SUM(AA80:AB80)</f>
        <v>67</v>
      </c>
    </row>
    <row r="81" spans="1:29" ht="12.6" customHeight="1" x14ac:dyDescent="0.2">
      <c r="A81" s="123" t="s">
        <v>130</v>
      </c>
      <c r="B81" s="3" t="s">
        <v>89</v>
      </c>
      <c r="C81" s="12">
        <v>6</v>
      </c>
      <c r="D81" s="13">
        <v>1</v>
      </c>
      <c r="E81" s="14">
        <v>7</v>
      </c>
      <c r="F81" s="12">
        <v>2</v>
      </c>
      <c r="G81" s="13"/>
      <c r="H81" s="14">
        <v>2</v>
      </c>
      <c r="I81" s="12"/>
      <c r="J81" s="13"/>
      <c r="K81" s="14"/>
      <c r="L81" s="12">
        <v>1</v>
      </c>
      <c r="M81" s="13"/>
      <c r="N81" s="14">
        <v>1</v>
      </c>
      <c r="O81" s="12"/>
      <c r="P81" s="13"/>
      <c r="Q81" s="46"/>
      <c r="R81" s="87"/>
      <c r="S81" s="87"/>
      <c r="T81" s="87"/>
      <c r="U81" s="12"/>
      <c r="V81" s="13"/>
      <c r="W81" s="14"/>
      <c r="X81" s="12"/>
      <c r="Y81" s="13"/>
      <c r="Z81" s="14"/>
      <c r="AA81" s="12">
        <f t="shared" si="54"/>
        <v>9</v>
      </c>
      <c r="AB81" s="13">
        <f t="shared" si="54"/>
        <v>1</v>
      </c>
      <c r="AC81" s="46">
        <f t="shared" si="55"/>
        <v>10</v>
      </c>
    </row>
    <row r="82" spans="1:29" ht="12.6" customHeight="1" x14ac:dyDescent="0.2">
      <c r="A82" s="123" t="s">
        <v>142</v>
      </c>
      <c r="B82" s="3" t="s">
        <v>88</v>
      </c>
      <c r="C82" s="12">
        <v>11</v>
      </c>
      <c r="D82" s="13"/>
      <c r="E82" s="14">
        <v>11</v>
      </c>
      <c r="F82" s="12"/>
      <c r="G82" s="13"/>
      <c r="H82" s="14"/>
      <c r="I82" s="12"/>
      <c r="J82" s="13"/>
      <c r="K82" s="14"/>
      <c r="L82" s="12"/>
      <c r="M82" s="13"/>
      <c r="N82" s="14"/>
      <c r="O82" s="12"/>
      <c r="P82" s="13"/>
      <c r="Q82" s="46"/>
      <c r="R82" s="87"/>
      <c r="S82" s="87"/>
      <c r="T82" s="87"/>
      <c r="U82" s="12"/>
      <c r="V82" s="13"/>
      <c r="W82" s="14"/>
      <c r="X82" s="12"/>
      <c r="Y82" s="13"/>
      <c r="Z82" s="14"/>
      <c r="AA82" s="12">
        <f t="shared" si="54"/>
        <v>11</v>
      </c>
      <c r="AB82" s="13">
        <f t="shared" si="54"/>
        <v>0</v>
      </c>
      <c r="AC82" s="46">
        <f t="shared" si="55"/>
        <v>11</v>
      </c>
    </row>
    <row r="83" spans="1:29" ht="12.6" customHeight="1" x14ac:dyDescent="0.2">
      <c r="A83" s="471" t="s">
        <v>51</v>
      </c>
      <c r="B83" s="472" t="s">
        <v>2</v>
      </c>
      <c r="C83" s="473">
        <v>97</v>
      </c>
      <c r="D83" s="474">
        <v>8</v>
      </c>
      <c r="E83" s="475">
        <v>105</v>
      </c>
      <c r="F83" s="473">
        <v>1</v>
      </c>
      <c r="G83" s="474"/>
      <c r="H83" s="475">
        <v>1</v>
      </c>
      <c r="I83" s="473"/>
      <c r="J83" s="474"/>
      <c r="K83" s="475"/>
      <c r="L83" s="473">
        <v>1</v>
      </c>
      <c r="M83" s="474"/>
      <c r="N83" s="475">
        <v>1</v>
      </c>
      <c r="O83" s="473"/>
      <c r="P83" s="474"/>
      <c r="Q83" s="476"/>
      <c r="R83" s="477"/>
      <c r="S83" s="477"/>
      <c r="T83" s="477"/>
      <c r="U83" s="473">
        <v>4</v>
      </c>
      <c r="V83" s="474"/>
      <c r="W83" s="475">
        <v>4</v>
      </c>
      <c r="X83" s="473">
        <v>5</v>
      </c>
      <c r="Y83" s="474"/>
      <c r="Z83" s="475">
        <v>5</v>
      </c>
      <c r="AA83" s="473">
        <f t="shared" si="54"/>
        <v>108</v>
      </c>
      <c r="AB83" s="474">
        <f t="shared" si="54"/>
        <v>8</v>
      </c>
      <c r="AC83" s="476">
        <f t="shared" si="55"/>
        <v>116</v>
      </c>
    </row>
    <row r="84" spans="1:29" ht="12.6" customHeight="1" x14ac:dyDescent="0.2">
      <c r="A84" s="126" t="s">
        <v>52</v>
      </c>
      <c r="B84" s="3" t="s">
        <v>85</v>
      </c>
      <c r="C84" s="12">
        <v>32</v>
      </c>
      <c r="D84" s="13">
        <v>7</v>
      </c>
      <c r="E84" s="14">
        <v>39</v>
      </c>
      <c r="F84" s="12">
        <v>2</v>
      </c>
      <c r="G84" s="13"/>
      <c r="H84" s="14">
        <v>2</v>
      </c>
      <c r="I84" s="12">
        <v>3</v>
      </c>
      <c r="J84" s="13"/>
      <c r="K84" s="14">
        <v>3</v>
      </c>
      <c r="L84" s="12"/>
      <c r="M84" s="13"/>
      <c r="N84" s="14"/>
      <c r="O84" s="12"/>
      <c r="P84" s="13">
        <v>1</v>
      </c>
      <c r="Q84" s="46">
        <v>1</v>
      </c>
      <c r="R84" s="87"/>
      <c r="S84" s="87"/>
      <c r="T84" s="87"/>
      <c r="U84" s="12"/>
      <c r="V84" s="13"/>
      <c r="W84" s="14"/>
      <c r="X84" s="12">
        <v>2</v>
      </c>
      <c r="Y84" s="13"/>
      <c r="Z84" s="14">
        <v>2</v>
      </c>
      <c r="AA84" s="12">
        <f t="shared" si="54"/>
        <v>39</v>
      </c>
      <c r="AB84" s="13">
        <f t="shared" si="54"/>
        <v>8</v>
      </c>
      <c r="AC84" s="46">
        <f t="shared" si="55"/>
        <v>47</v>
      </c>
    </row>
    <row r="85" spans="1:29" ht="12.6" customHeight="1" x14ac:dyDescent="0.2">
      <c r="A85" s="123" t="s">
        <v>147</v>
      </c>
      <c r="B85" s="3" t="s">
        <v>85</v>
      </c>
      <c r="C85" s="12">
        <v>1</v>
      </c>
      <c r="D85" s="13"/>
      <c r="E85" s="14">
        <v>1</v>
      </c>
      <c r="F85" s="12"/>
      <c r="G85" s="13"/>
      <c r="H85" s="14"/>
      <c r="I85" s="12"/>
      <c r="J85" s="13"/>
      <c r="K85" s="14"/>
      <c r="L85" s="12"/>
      <c r="M85" s="13"/>
      <c r="N85" s="14"/>
      <c r="O85" s="12"/>
      <c r="P85" s="13"/>
      <c r="Q85" s="46"/>
      <c r="R85" s="87"/>
      <c r="S85" s="87"/>
      <c r="T85" s="87"/>
      <c r="U85" s="12"/>
      <c r="V85" s="13"/>
      <c r="W85" s="14"/>
      <c r="X85" s="12"/>
      <c r="Y85" s="13"/>
      <c r="Z85" s="14"/>
      <c r="AA85" s="12">
        <f t="shared" si="54"/>
        <v>1</v>
      </c>
      <c r="AB85" s="13">
        <f t="shared" si="54"/>
        <v>0</v>
      </c>
      <c r="AC85" s="46">
        <f t="shared" si="55"/>
        <v>1</v>
      </c>
    </row>
    <row r="86" spans="1:29" ht="12.6" customHeight="1" x14ac:dyDescent="0.2">
      <c r="A86" s="562" t="s">
        <v>53</v>
      </c>
      <c r="B86" s="3" t="s">
        <v>88</v>
      </c>
      <c r="C86" s="12"/>
      <c r="D86" s="13"/>
      <c r="E86" s="14"/>
      <c r="F86" s="12"/>
      <c r="G86" s="13"/>
      <c r="H86" s="14"/>
      <c r="I86" s="12"/>
      <c r="J86" s="13"/>
      <c r="K86" s="14"/>
      <c r="L86" s="12"/>
      <c r="M86" s="13"/>
      <c r="N86" s="14"/>
      <c r="O86" s="12"/>
      <c r="P86" s="13"/>
      <c r="Q86" s="46"/>
      <c r="R86" s="87"/>
      <c r="S86" s="87"/>
      <c r="T86" s="87"/>
      <c r="U86" s="12"/>
      <c r="V86" s="13"/>
      <c r="W86" s="14"/>
      <c r="X86" s="12"/>
      <c r="Y86" s="13"/>
      <c r="Z86" s="14"/>
      <c r="AA86" s="12">
        <f t="shared" si="54"/>
        <v>0</v>
      </c>
      <c r="AB86" s="13">
        <f t="shared" si="54"/>
        <v>0</v>
      </c>
      <c r="AC86" s="46">
        <f t="shared" si="55"/>
        <v>0</v>
      </c>
    </row>
    <row r="87" spans="1:29" ht="12.6" customHeight="1" x14ac:dyDescent="0.2">
      <c r="A87" s="562"/>
      <c r="B87" s="3" t="s">
        <v>143</v>
      </c>
      <c r="C87" s="12">
        <v>6</v>
      </c>
      <c r="D87" s="13">
        <v>3</v>
      </c>
      <c r="E87" s="14">
        <v>9</v>
      </c>
      <c r="F87" s="12"/>
      <c r="G87" s="13"/>
      <c r="H87" s="14"/>
      <c r="I87" s="12"/>
      <c r="J87" s="13"/>
      <c r="K87" s="14"/>
      <c r="L87" s="12"/>
      <c r="M87" s="13"/>
      <c r="N87" s="14"/>
      <c r="O87" s="12"/>
      <c r="P87" s="13"/>
      <c r="Q87" s="46"/>
      <c r="R87" s="87"/>
      <c r="S87" s="87"/>
      <c r="T87" s="87"/>
      <c r="U87" s="12"/>
      <c r="V87" s="13"/>
      <c r="W87" s="14"/>
      <c r="X87" s="12">
        <v>1</v>
      </c>
      <c r="Y87" s="13"/>
      <c r="Z87" s="14">
        <v>1</v>
      </c>
      <c r="AA87" s="12">
        <f t="shared" si="54"/>
        <v>7</v>
      </c>
      <c r="AB87" s="13">
        <f t="shared" si="54"/>
        <v>3</v>
      </c>
      <c r="AC87" s="46">
        <f t="shared" si="55"/>
        <v>10</v>
      </c>
    </row>
    <row r="88" spans="1:29" ht="12.6" customHeight="1" x14ac:dyDescent="0.2">
      <c r="A88" s="123" t="s">
        <v>55</v>
      </c>
      <c r="B88" s="3" t="s">
        <v>86</v>
      </c>
      <c r="C88" s="12">
        <v>14</v>
      </c>
      <c r="D88" s="13">
        <v>1</v>
      </c>
      <c r="E88" s="14">
        <v>15</v>
      </c>
      <c r="F88" s="12">
        <v>5</v>
      </c>
      <c r="G88" s="13"/>
      <c r="H88" s="14">
        <v>5</v>
      </c>
      <c r="I88" s="12"/>
      <c r="J88" s="13"/>
      <c r="K88" s="14"/>
      <c r="L88" s="12">
        <v>1</v>
      </c>
      <c r="M88" s="13"/>
      <c r="N88" s="14">
        <v>1</v>
      </c>
      <c r="O88" s="12"/>
      <c r="P88" s="13"/>
      <c r="Q88" s="46"/>
      <c r="R88" s="87"/>
      <c r="S88" s="87"/>
      <c r="T88" s="87"/>
      <c r="U88" s="12">
        <v>2</v>
      </c>
      <c r="V88" s="13">
        <v>1</v>
      </c>
      <c r="W88" s="14">
        <v>3</v>
      </c>
      <c r="X88" s="12"/>
      <c r="Y88" s="13"/>
      <c r="Z88" s="14"/>
      <c r="AA88" s="12">
        <f t="shared" si="54"/>
        <v>22</v>
      </c>
      <c r="AB88" s="13">
        <f t="shared" si="54"/>
        <v>2</v>
      </c>
      <c r="AC88" s="46">
        <f t="shared" si="55"/>
        <v>24</v>
      </c>
    </row>
    <row r="89" spans="1:29" s="4" customFormat="1" ht="12.6" customHeight="1" x14ac:dyDescent="0.2">
      <c r="A89" s="66" t="s">
        <v>102</v>
      </c>
      <c r="B89" s="9"/>
      <c r="C89" s="15">
        <f t="shared" ref="C89:AC89" si="56">SUM(C80:C88)</f>
        <v>223</v>
      </c>
      <c r="D89" s="16">
        <f t="shared" si="56"/>
        <v>20</v>
      </c>
      <c r="E89" s="17">
        <f t="shared" si="56"/>
        <v>243</v>
      </c>
      <c r="F89" s="15">
        <f t="shared" si="56"/>
        <v>13</v>
      </c>
      <c r="G89" s="16">
        <f t="shared" si="56"/>
        <v>0</v>
      </c>
      <c r="H89" s="17">
        <f t="shared" si="56"/>
        <v>13</v>
      </c>
      <c r="I89" s="15">
        <f t="shared" si="56"/>
        <v>3</v>
      </c>
      <c r="J89" s="16">
        <f t="shared" si="56"/>
        <v>0</v>
      </c>
      <c r="K89" s="17">
        <f t="shared" si="56"/>
        <v>3</v>
      </c>
      <c r="L89" s="15">
        <f t="shared" si="56"/>
        <v>6</v>
      </c>
      <c r="M89" s="16">
        <f t="shared" si="56"/>
        <v>0</v>
      </c>
      <c r="N89" s="17">
        <f t="shared" si="56"/>
        <v>6</v>
      </c>
      <c r="O89" s="15">
        <f t="shared" si="56"/>
        <v>1</v>
      </c>
      <c r="P89" s="16">
        <f t="shared" si="56"/>
        <v>1</v>
      </c>
      <c r="Q89" s="47">
        <f t="shared" si="56"/>
        <v>2</v>
      </c>
      <c r="R89" s="88">
        <f t="shared" si="56"/>
        <v>0</v>
      </c>
      <c r="S89" s="88">
        <f t="shared" si="56"/>
        <v>0</v>
      </c>
      <c r="T89" s="88">
        <f t="shared" si="56"/>
        <v>0</v>
      </c>
      <c r="U89" s="15">
        <f t="shared" si="56"/>
        <v>6</v>
      </c>
      <c r="V89" s="16">
        <f t="shared" si="56"/>
        <v>1</v>
      </c>
      <c r="W89" s="17">
        <f t="shared" si="56"/>
        <v>7</v>
      </c>
      <c r="X89" s="15">
        <f t="shared" si="56"/>
        <v>12</v>
      </c>
      <c r="Y89" s="16">
        <f t="shared" si="56"/>
        <v>0</v>
      </c>
      <c r="Z89" s="17">
        <f t="shared" si="56"/>
        <v>12</v>
      </c>
      <c r="AA89" s="15">
        <f t="shared" si="56"/>
        <v>264</v>
      </c>
      <c r="AB89" s="16">
        <f t="shared" si="56"/>
        <v>22</v>
      </c>
      <c r="AC89" s="47">
        <f t="shared" si="56"/>
        <v>286</v>
      </c>
    </row>
    <row r="90" spans="1:29" ht="12.6" customHeight="1" x14ac:dyDescent="0.2">
      <c r="A90" s="67" t="s">
        <v>56</v>
      </c>
      <c r="B90" s="68" t="s">
        <v>2</v>
      </c>
      <c r="C90" s="69">
        <v>26</v>
      </c>
      <c r="D90" s="70">
        <v>8</v>
      </c>
      <c r="E90" s="71">
        <v>34</v>
      </c>
      <c r="F90" s="69">
        <v>6</v>
      </c>
      <c r="G90" s="70">
        <v>3</v>
      </c>
      <c r="H90" s="71">
        <v>9</v>
      </c>
      <c r="I90" s="69">
        <v>1</v>
      </c>
      <c r="J90" s="70"/>
      <c r="K90" s="71">
        <v>1</v>
      </c>
      <c r="L90" s="69"/>
      <c r="M90" s="70"/>
      <c r="N90" s="71"/>
      <c r="O90" s="69"/>
      <c r="P90" s="70">
        <v>1</v>
      </c>
      <c r="Q90" s="72">
        <v>1</v>
      </c>
      <c r="R90" s="137"/>
      <c r="S90" s="137"/>
      <c r="T90" s="137"/>
      <c r="U90" s="69">
        <v>1</v>
      </c>
      <c r="V90" s="70"/>
      <c r="W90" s="71">
        <v>1</v>
      </c>
      <c r="X90" s="69">
        <v>1</v>
      </c>
      <c r="Y90" s="70"/>
      <c r="Z90" s="71">
        <v>1</v>
      </c>
      <c r="AA90" s="69">
        <f>SUM(C90,F90,I90,L90,O90,R90,U90,X90)</f>
        <v>35</v>
      </c>
      <c r="AB90" s="70">
        <f t="shared" ref="AB90:AB92" si="57">SUM(D90,G90,J90,M90,P90,S90,V90,Y90)</f>
        <v>12</v>
      </c>
      <c r="AC90" s="72">
        <f t="shared" ref="AC90:AC92" si="58">SUM(AA90:AB90)</f>
        <v>47</v>
      </c>
    </row>
    <row r="91" spans="1:29" ht="12.6" customHeight="1" x14ac:dyDescent="0.2">
      <c r="A91" s="123" t="s">
        <v>57</v>
      </c>
      <c r="B91" s="3" t="s">
        <v>2</v>
      </c>
      <c r="C91" s="12">
        <v>182</v>
      </c>
      <c r="D91" s="13">
        <v>29</v>
      </c>
      <c r="E91" s="14">
        <v>211</v>
      </c>
      <c r="F91" s="12">
        <v>24</v>
      </c>
      <c r="G91" s="13">
        <v>7</v>
      </c>
      <c r="H91" s="14">
        <v>31</v>
      </c>
      <c r="I91" s="12">
        <v>1</v>
      </c>
      <c r="J91" s="13">
        <v>1</v>
      </c>
      <c r="K91" s="14">
        <v>2</v>
      </c>
      <c r="L91" s="12">
        <v>4</v>
      </c>
      <c r="M91" s="13"/>
      <c r="N91" s="14">
        <v>4</v>
      </c>
      <c r="O91" s="12">
        <v>7</v>
      </c>
      <c r="P91" s="13"/>
      <c r="Q91" s="46">
        <v>7</v>
      </c>
      <c r="R91" s="87">
        <v>1</v>
      </c>
      <c r="S91" s="87"/>
      <c r="T91" s="87">
        <v>1</v>
      </c>
      <c r="U91" s="12">
        <v>1</v>
      </c>
      <c r="V91" s="13"/>
      <c r="W91" s="14">
        <v>1</v>
      </c>
      <c r="X91" s="12">
        <v>13</v>
      </c>
      <c r="Y91" s="13">
        <v>1</v>
      </c>
      <c r="Z91" s="14">
        <v>14</v>
      </c>
      <c r="AA91" s="12">
        <f t="shared" ref="AA91:AA92" si="59">SUM(C91,F91,I91,L91,O91,R91,U91,X91)</f>
        <v>233</v>
      </c>
      <c r="AB91" s="13">
        <f t="shared" si="57"/>
        <v>38</v>
      </c>
      <c r="AC91" s="46">
        <f t="shared" si="58"/>
        <v>271</v>
      </c>
    </row>
    <row r="92" spans="1:29" ht="12.6" customHeight="1" x14ac:dyDescent="0.2">
      <c r="A92" s="123" t="s">
        <v>58</v>
      </c>
      <c r="B92" s="3" t="s">
        <v>86</v>
      </c>
      <c r="C92" s="12">
        <v>11</v>
      </c>
      <c r="D92" s="13">
        <v>5</v>
      </c>
      <c r="E92" s="14">
        <v>16</v>
      </c>
      <c r="F92" s="12">
        <v>6</v>
      </c>
      <c r="G92" s="13">
        <v>2</v>
      </c>
      <c r="H92" s="14">
        <v>8</v>
      </c>
      <c r="I92" s="12"/>
      <c r="J92" s="13"/>
      <c r="K92" s="14"/>
      <c r="L92" s="12"/>
      <c r="M92" s="13"/>
      <c r="N92" s="14"/>
      <c r="O92" s="12"/>
      <c r="P92" s="13"/>
      <c r="Q92" s="46"/>
      <c r="R92" s="87"/>
      <c r="S92" s="87"/>
      <c r="T92" s="87"/>
      <c r="U92" s="12"/>
      <c r="V92" s="13"/>
      <c r="W92" s="14"/>
      <c r="X92" s="12"/>
      <c r="Y92" s="13"/>
      <c r="Z92" s="14"/>
      <c r="AA92" s="12">
        <f t="shared" si="59"/>
        <v>17</v>
      </c>
      <c r="AB92" s="13">
        <f t="shared" si="57"/>
        <v>7</v>
      </c>
      <c r="AC92" s="46">
        <f t="shared" si="58"/>
        <v>24</v>
      </c>
    </row>
    <row r="93" spans="1:29" s="4" customFormat="1" ht="12.6" customHeight="1" x14ac:dyDescent="0.2">
      <c r="A93" s="66" t="s">
        <v>103</v>
      </c>
      <c r="B93" s="9"/>
      <c r="C93" s="15">
        <f>SUM(C91:C92)</f>
        <v>193</v>
      </c>
      <c r="D93" s="16">
        <f t="shared" ref="D93:AC93" si="60">SUM(D91:D92)</f>
        <v>34</v>
      </c>
      <c r="E93" s="17">
        <f t="shared" si="60"/>
        <v>227</v>
      </c>
      <c r="F93" s="15">
        <f>SUM(F91:F92)</f>
        <v>30</v>
      </c>
      <c r="G93" s="16">
        <f t="shared" ref="G93:H93" si="61">SUM(G91:G92)</f>
        <v>9</v>
      </c>
      <c r="H93" s="17">
        <f t="shared" si="61"/>
        <v>39</v>
      </c>
      <c r="I93" s="15">
        <f>SUM(I91:I92)</f>
        <v>1</v>
      </c>
      <c r="J93" s="16">
        <f t="shared" ref="J93:K93" si="62">SUM(J91:J92)</f>
        <v>1</v>
      </c>
      <c r="K93" s="17">
        <f t="shared" si="62"/>
        <v>2</v>
      </c>
      <c r="L93" s="15">
        <f>SUM(L91:L92)</f>
        <v>4</v>
      </c>
      <c r="M93" s="16">
        <f t="shared" ref="M93:N93" si="63">SUM(M91:M92)</f>
        <v>0</v>
      </c>
      <c r="N93" s="17">
        <f t="shared" si="63"/>
        <v>4</v>
      </c>
      <c r="O93" s="15">
        <f>SUM(O91:O92)</f>
        <v>7</v>
      </c>
      <c r="P93" s="16">
        <f t="shared" ref="P93:Q93" si="64">SUM(P91:P92)</f>
        <v>0</v>
      </c>
      <c r="Q93" s="47">
        <f t="shared" si="64"/>
        <v>7</v>
      </c>
      <c r="R93" s="88">
        <f>SUM(R91:R92)</f>
        <v>1</v>
      </c>
      <c r="S93" s="88">
        <f t="shared" ref="S93:T93" si="65">SUM(S91:S92)</f>
        <v>0</v>
      </c>
      <c r="T93" s="88">
        <f t="shared" si="65"/>
        <v>1</v>
      </c>
      <c r="U93" s="15">
        <f>SUM(U91:U92)</f>
        <v>1</v>
      </c>
      <c r="V93" s="16">
        <f t="shared" ref="V93:W93" si="66">SUM(V91:V92)</f>
        <v>0</v>
      </c>
      <c r="W93" s="17">
        <f t="shared" si="66"/>
        <v>1</v>
      </c>
      <c r="X93" s="15">
        <f>SUM(X91:X92)</f>
        <v>13</v>
      </c>
      <c r="Y93" s="16">
        <f t="shared" ref="Y93:Z93" si="67">SUM(Y91:Y92)</f>
        <v>1</v>
      </c>
      <c r="Z93" s="17">
        <f t="shared" si="67"/>
        <v>14</v>
      </c>
      <c r="AA93" s="15">
        <f>SUM(AA91:AA92)</f>
        <v>250</v>
      </c>
      <c r="AB93" s="16">
        <f t="shared" si="60"/>
        <v>45</v>
      </c>
      <c r="AC93" s="47">
        <f t="shared" si="60"/>
        <v>295</v>
      </c>
    </row>
    <row r="94" spans="1:29" ht="12.6" customHeight="1" x14ac:dyDescent="0.2">
      <c r="A94" s="123" t="s">
        <v>27</v>
      </c>
      <c r="B94" s="3" t="s">
        <v>90</v>
      </c>
      <c r="C94" s="12">
        <v>63</v>
      </c>
      <c r="D94" s="13">
        <v>6</v>
      </c>
      <c r="E94" s="14">
        <v>69</v>
      </c>
      <c r="F94" s="12">
        <v>14</v>
      </c>
      <c r="G94" s="13"/>
      <c r="H94" s="14">
        <v>14</v>
      </c>
      <c r="I94" s="12"/>
      <c r="J94" s="13"/>
      <c r="K94" s="14"/>
      <c r="L94" s="12"/>
      <c r="M94" s="13"/>
      <c r="N94" s="14"/>
      <c r="O94" s="12">
        <v>1</v>
      </c>
      <c r="P94" s="13"/>
      <c r="Q94" s="46">
        <v>1</v>
      </c>
      <c r="R94" s="87"/>
      <c r="S94" s="87"/>
      <c r="T94" s="87"/>
      <c r="U94" s="12"/>
      <c r="V94" s="13"/>
      <c r="W94" s="14"/>
      <c r="X94" s="12">
        <v>9</v>
      </c>
      <c r="Y94" s="13">
        <v>2</v>
      </c>
      <c r="Z94" s="14">
        <v>11</v>
      </c>
      <c r="AA94" s="12">
        <f>SUM(C94,F94,I94,L94,O94,R94,U94,X94)</f>
        <v>87</v>
      </c>
      <c r="AB94" s="13">
        <f>SUM(D94,G94,J94,M94,P94,S94,V94,Y94)</f>
        <v>8</v>
      </c>
      <c r="AC94" s="46">
        <f>SUM(AA94:AB94)</f>
        <v>95</v>
      </c>
    </row>
    <row r="95" spans="1:29" ht="12.6" customHeight="1" x14ac:dyDescent="0.2">
      <c r="A95" s="123" t="s">
        <v>3</v>
      </c>
      <c r="B95" s="3"/>
      <c r="C95" s="12">
        <v>1</v>
      </c>
      <c r="D95" s="13"/>
      <c r="E95" s="14">
        <v>1</v>
      </c>
      <c r="F95" s="12"/>
      <c r="G95" s="13"/>
      <c r="H95" s="14"/>
      <c r="I95" s="12"/>
      <c r="J95" s="13"/>
      <c r="K95" s="14"/>
      <c r="L95" s="12"/>
      <c r="M95" s="13"/>
      <c r="N95" s="14"/>
      <c r="O95" s="12"/>
      <c r="P95" s="13"/>
      <c r="Q95" s="46"/>
      <c r="R95" s="87"/>
      <c r="S95" s="87"/>
      <c r="T95" s="87"/>
      <c r="U95" s="12"/>
      <c r="V95" s="13"/>
      <c r="W95" s="14"/>
      <c r="X95" s="12"/>
      <c r="Y95" s="13"/>
      <c r="Z95" s="14"/>
      <c r="AA95" s="12">
        <f>SUM(C95,F95,I95,L95,O95,R95,U95,X95)</f>
        <v>1</v>
      </c>
      <c r="AB95" s="13">
        <f t="shared" ref="AB95" si="68">SUM(D95,G95,J95,M95,P95,S95,V95,Y95)</f>
        <v>0</v>
      </c>
      <c r="AC95" s="46">
        <f t="shared" ref="AC95" si="69">SUM(AA95:AB95)</f>
        <v>1</v>
      </c>
    </row>
    <row r="96" spans="1:29" s="10" customFormat="1" ht="12.6" customHeight="1" x14ac:dyDescent="0.25">
      <c r="A96" s="52" t="s">
        <v>104</v>
      </c>
      <c r="B96" s="22"/>
      <c r="C96" s="95">
        <f t="shared" ref="C96:Z96" si="70">SUM(C67,C72,C79,C89,C90,C93,C94,C95)</f>
        <v>787</v>
      </c>
      <c r="D96" s="96">
        <f t="shared" si="70"/>
        <v>185</v>
      </c>
      <c r="E96" s="25">
        <f t="shared" si="70"/>
        <v>972</v>
      </c>
      <c r="F96" s="23">
        <f t="shared" si="70"/>
        <v>103</v>
      </c>
      <c r="G96" s="24">
        <f t="shared" si="70"/>
        <v>22</v>
      </c>
      <c r="H96" s="25">
        <f t="shared" si="70"/>
        <v>125</v>
      </c>
      <c r="I96" s="23">
        <f t="shared" si="70"/>
        <v>5</v>
      </c>
      <c r="J96" s="24">
        <f t="shared" si="70"/>
        <v>4</v>
      </c>
      <c r="K96" s="25">
        <f t="shared" si="70"/>
        <v>9</v>
      </c>
      <c r="L96" s="23">
        <f t="shared" si="70"/>
        <v>16</v>
      </c>
      <c r="M96" s="24">
        <f t="shared" si="70"/>
        <v>2</v>
      </c>
      <c r="N96" s="25">
        <f t="shared" si="70"/>
        <v>18</v>
      </c>
      <c r="O96" s="23">
        <f t="shared" si="70"/>
        <v>15</v>
      </c>
      <c r="P96" s="24">
        <f t="shared" si="70"/>
        <v>6</v>
      </c>
      <c r="Q96" s="53">
        <f t="shared" si="70"/>
        <v>21</v>
      </c>
      <c r="R96" s="22">
        <f t="shared" si="70"/>
        <v>1</v>
      </c>
      <c r="S96" s="22">
        <f t="shared" si="70"/>
        <v>0</v>
      </c>
      <c r="T96" s="22">
        <f t="shared" si="70"/>
        <v>1</v>
      </c>
      <c r="U96" s="23">
        <f t="shared" si="70"/>
        <v>23</v>
      </c>
      <c r="V96" s="24">
        <f t="shared" si="70"/>
        <v>5</v>
      </c>
      <c r="W96" s="25">
        <f t="shared" si="70"/>
        <v>28</v>
      </c>
      <c r="X96" s="23">
        <f t="shared" si="70"/>
        <v>58</v>
      </c>
      <c r="Y96" s="24">
        <f t="shared" si="70"/>
        <v>13</v>
      </c>
      <c r="Z96" s="25">
        <f t="shared" si="70"/>
        <v>71</v>
      </c>
      <c r="AA96" s="95">
        <f>SUM(C96,F96,I96,L96,O96,R96,U96,X96)</f>
        <v>1008</v>
      </c>
      <c r="AB96" s="96">
        <f>SUM(D96,G96,J96,M96,P96,S96,V96,Y96)</f>
        <v>237</v>
      </c>
      <c r="AC96" s="53">
        <f>SUM(AA96:AB96)</f>
        <v>1245</v>
      </c>
    </row>
    <row r="97" spans="1:29" ht="12.6" customHeight="1" x14ac:dyDescent="0.2">
      <c r="A97" s="123" t="s">
        <v>59</v>
      </c>
      <c r="B97" s="3" t="s">
        <v>2</v>
      </c>
      <c r="C97" s="12">
        <v>1</v>
      </c>
      <c r="D97" s="13">
        <v>11</v>
      </c>
      <c r="E97" s="14">
        <v>12</v>
      </c>
      <c r="F97" s="12"/>
      <c r="G97" s="13"/>
      <c r="H97" s="14"/>
      <c r="I97" s="12"/>
      <c r="J97" s="13"/>
      <c r="K97" s="14"/>
      <c r="L97" s="12"/>
      <c r="M97" s="13"/>
      <c r="N97" s="14"/>
      <c r="O97" s="12"/>
      <c r="P97" s="13"/>
      <c r="Q97" s="46"/>
      <c r="R97" s="87"/>
      <c r="S97" s="87"/>
      <c r="T97" s="87"/>
      <c r="U97" s="12">
        <v>13</v>
      </c>
      <c r="V97" s="13">
        <v>9</v>
      </c>
      <c r="W97" s="14">
        <v>22</v>
      </c>
      <c r="X97" s="12"/>
      <c r="Y97" s="13">
        <v>2</v>
      </c>
      <c r="Z97" s="14">
        <v>2</v>
      </c>
      <c r="AA97" s="12">
        <f t="shared" ref="AA97:AB99" si="71">SUM(C97,F97,I97,L97,O97,R97,U97,X97)</f>
        <v>14</v>
      </c>
      <c r="AB97" s="13">
        <f t="shared" si="71"/>
        <v>22</v>
      </c>
      <c r="AC97" s="46">
        <f t="shared" ref="AC97:AC99" si="72">SUM(AA97:AB97)</f>
        <v>36</v>
      </c>
    </row>
    <row r="98" spans="1:29" ht="12.6" customHeight="1" x14ac:dyDescent="0.2">
      <c r="A98" s="123" t="s">
        <v>60</v>
      </c>
      <c r="B98" s="3" t="s">
        <v>86</v>
      </c>
      <c r="C98" s="12">
        <v>5</v>
      </c>
      <c r="D98" s="13">
        <v>7</v>
      </c>
      <c r="E98" s="14">
        <v>12</v>
      </c>
      <c r="F98" s="12"/>
      <c r="G98" s="13">
        <v>1</v>
      </c>
      <c r="H98" s="14">
        <v>1</v>
      </c>
      <c r="I98" s="12"/>
      <c r="J98" s="13"/>
      <c r="K98" s="14"/>
      <c r="L98" s="12">
        <v>1</v>
      </c>
      <c r="M98" s="13"/>
      <c r="N98" s="14">
        <v>1</v>
      </c>
      <c r="O98" s="12"/>
      <c r="P98" s="13"/>
      <c r="Q98" s="46"/>
      <c r="R98" s="87"/>
      <c r="S98" s="87"/>
      <c r="T98" s="87"/>
      <c r="U98" s="12">
        <v>7</v>
      </c>
      <c r="V98" s="13">
        <v>14</v>
      </c>
      <c r="W98" s="14">
        <v>21</v>
      </c>
      <c r="X98" s="12">
        <v>5</v>
      </c>
      <c r="Y98" s="13">
        <v>4</v>
      </c>
      <c r="Z98" s="14">
        <v>9</v>
      </c>
      <c r="AA98" s="12">
        <f t="shared" si="71"/>
        <v>18</v>
      </c>
      <c r="AB98" s="13">
        <f t="shared" si="71"/>
        <v>26</v>
      </c>
      <c r="AC98" s="46">
        <f t="shared" si="72"/>
        <v>44</v>
      </c>
    </row>
    <row r="99" spans="1:29" ht="12.6" customHeight="1" x14ac:dyDescent="0.2">
      <c r="A99" s="123" t="s">
        <v>61</v>
      </c>
      <c r="B99" s="3" t="s">
        <v>2</v>
      </c>
      <c r="C99" s="12">
        <v>1</v>
      </c>
      <c r="D99" s="13">
        <v>4</v>
      </c>
      <c r="E99" s="14">
        <v>5</v>
      </c>
      <c r="F99" s="12"/>
      <c r="G99" s="13"/>
      <c r="H99" s="14"/>
      <c r="I99" s="12"/>
      <c r="J99" s="13"/>
      <c r="K99" s="14"/>
      <c r="L99" s="12">
        <v>2</v>
      </c>
      <c r="M99" s="13"/>
      <c r="N99" s="14">
        <v>2</v>
      </c>
      <c r="O99" s="12"/>
      <c r="P99" s="13">
        <v>1</v>
      </c>
      <c r="Q99" s="46">
        <v>1</v>
      </c>
      <c r="R99" s="87"/>
      <c r="S99" s="87"/>
      <c r="T99" s="87"/>
      <c r="U99" s="12"/>
      <c r="V99" s="13">
        <v>1</v>
      </c>
      <c r="W99" s="14">
        <v>1</v>
      </c>
      <c r="X99" s="12">
        <v>1</v>
      </c>
      <c r="Y99" s="13"/>
      <c r="Z99" s="14">
        <v>1</v>
      </c>
      <c r="AA99" s="12">
        <f t="shared" si="71"/>
        <v>4</v>
      </c>
      <c r="AB99" s="13">
        <f t="shared" si="71"/>
        <v>6</v>
      </c>
      <c r="AC99" s="46">
        <f t="shared" si="72"/>
        <v>10</v>
      </c>
    </row>
    <row r="100" spans="1:29" s="4" customFormat="1" ht="12.6" customHeight="1" x14ac:dyDescent="0.2">
      <c r="A100" s="66" t="s">
        <v>105</v>
      </c>
      <c r="B100" s="9"/>
      <c r="C100" s="15">
        <f>SUM(C97:C99)</f>
        <v>7</v>
      </c>
      <c r="D100" s="16">
        <f t="shared" ref="D100:AC100" si="73">SUM(D97:D99)</f>
        <v>22</v>
      </c>
      <c r="E100" s="17">
        <f t="shared" si="73"/>
        <v>29</v>
      </c>
      <c r="F100" s="15">
        <f>SUM(F97:F99)</f>
        <v>0</v>
      </c>
      <c r="G100" s="16">
        <f t="shared" ref="G100:H100" si="74">SUM(G97:G99)</f>
        <v>1</v>
      </c>
      <c r="H100" s="17">
        <f t="shared" si="74"/>
        <v>1</v>
      </c>
      <c r="I100" s="15">
        <f>SUM(I97:I99)</f>
        <v>0</v>
      </c>
      <c r="J100" s="16">
        <f t="shared" ref="J100:K100" si="75">SUM(J97:J99)</f>
        <v>0</v>
      </c>
      <c r="K100" s="17">
        <f t="shared" si="75"/>
        <v>0</v>
      </c>
      <c r="L100" s="15">
        <f>SUM(L97:L99)</f>
        <v>3</v>
      </c>
      <c r="M100" s="16">
        <f t="shared" ref="M100:N100" si="76">SUM(M97:M99)</f>
        <v>0</v>
      </c>
      <c r="N100" s="17">
        <f t="shared" si="76"/>
        <v>3</v>
      </c>
      <c r="O100" s="15">
        <f>SUM(O97:O99)</f>
        <v>0</v>
      </c>
      <c r="P100" s="16">
        <f t="shared" ref="P100:Q100" si="77">SUM(P97:P99)</f>
        <v>1</v>
      </c>
      <c r="Q100" s="47">
        <f t="shared" si="77"/>
        <v>1</v>
      </c>
      <c r="R100" s="88">
        <f>SUM(R97:R99)</f>
        <v>0</v>
      </c>
      <c r="S100" s="88">
        <f t="shared" ref="S100:T100" si="78">SUM(S97:S99)</f>
        <v>0</v>
      </c>
      <c r="T100" s="88">
        <f t="shared" si="78"/>
        <v>0</v>
      </c>
      <c r="U100" s="15">
        <f>SUM(U97:U99)</f>
        <v>20</v>
      </c>
      <c r="V100" s="16">
        <f t="shared" ref="V100:W100" si="79">SUM(V97:V99)</f>
        <v>24</v>
      </c>
      <c r="W100" s="17">
        <f t="shared" si="79"/>
        <v>44</v>
      </c>
      <c r="X100" s="15">
        <f>SUM(X97:X99)</f>
        <v>6</v>
      </c>
      <c r="Y100" s="16">
        <f t="shared" ref="Y100:Z100" si="80">SUM(Y97:Y99)</f>
        <v>6</v>
      </c>
      <c r="Z100" s="17">
        <f t="shared" si="80"/>
        <v>12</v>
      </c>
      <c r="AA100" s="15">
        <f>SUM(AA97:AA99)</f>
        <v>36</v>
      </c>
      <c r="AB100" s="16">
        <f>SUM(AB97:AB99)</f>
        <v>54</v>
      </c>
      <c r="AC100" s="47">
        <f t="shared" si="73"/>
        <v>90</v>
      </c>
    </row>
    <row r="101" spans="1:29" ht="12.6" customHeight="1" x14ac:dyDescent="0.2">
      <c r="A101" s="575" t="s">
        <v>62</v>
      </c>
      <c r="B101" s="3" t="s">
        <v>86</v>
      </c>
      <c r="C101" s="12">
        <v>5</v>
      </c>
      <c r="D101" s="13">
        <v>16</v>
      </c>
      <c r="E101" s="14">
        <v>21</v>
      </c>
      <c r="F101" s="12"/>
      <c r="G101" s="13"/>
      <c r="H101" s="14"/>
      <c r="I101" s="12"/>
      <c r="J101" s="13">
        <v>1</v>
      </c>
      <c r="K101" s="14">
        <v>1</v>
      </c>
      <c r="L101" s="12">
        <v>2</v>
      </c>
      <c r="M101" s="13">
        <v>9</v>
      </c>
      <c r="N101" s="14">
        <v>11</v>
      </c>
      <c r="O101" s="12"/>
      <c r="P101" s="13"/>
      <c r="Q101" s="46"/>
      <c r="R101" s="87"/>
      <c r="S101" s="87"/>
      <c r="T101" s="87"/>
      <c r="U101" s="12">
        <v>2</v>
      </c>
      <c r="V101" s="13">
        <v>19</v>
      </c>
      <c r="W101" s="14">
        <v>21</v>
      </c>
      <c r="X101" s="12"/>
      <c r="Y101" s="13">
        <v>1</v>
      </c>
      <c r="Z101" s="14">
        <v>1</v>
      </c>
      <c r="AA101" s="12">
        <f t="shared" ref="AA101:AB103" si="81">SUM(C101,F101,I101,L101,O101,R101,U101,X101)</f>
        <v>9</v>
      </c>
      <c r="AB101" s="13">
        <f t="shared" si="81"/>
        <v>46</v>
      </c>
      <c r="AC101" s="46">
        <f t="shared" ref="AC101:AC103" si="82">SUM(AA101:AB101)</f>
        <v>55</v>
      </c>
    </row>
    <row r="102" spans="1:29" ht="12.6" customHeight="1" x14ac:dyDescent="0.2">
      <c r="A102" s="562"/>
      <c r="B102" s="3" t="s">
        <v>2</v>
      </c>
      <c r="C102" s="12">
        <v>13</v>
      </c>
      <c r="D102" s="13">
        <v>63</v>
      </c>
      <c r="E102" s="14">
        <v>76</v>
      </c>
      <c r="F102" s="12"/>
      <c r="G102" s="13">
        <v>2</v>
      </c>
      <c r="H102" s="14">
        <v>2</v>
      </c>
      <c r="I102" s="12"/>
      <c r="J102" s="13">
        <v>1</v>
      </c>
      <c r="K102" s="14">
        <v>1</v>
      </c>
      <c r="L102" s="12"/>
      <c r="M102" s="13">
        <v>2</v>
      </c>
      <c r="N102" s="14">
        <v>2</v>
      </c>
      <c r="O102" s="12">
        <v>2</v>
      </c>
      <c r="P102" s="13">
        <v>1</v>
      </c>
      <c r="Q102" s="46">
        <v>3</v>
      </c>
      <c r="R102" s="87"/>
      <c r="S102" s="87"/>
      <c r="T102" s="87"/>
      <c r="U102" s="12">
        <v>3</v>
      </c>
      <c r="V102" s="13">
        <v>16</v>
      </c>
      <c r="W102" s="14">
        <v>19</v>
      </c>
      <c r="X102" s="12"/>
      <c r="Y102" s="13">
        <v>9</v>
      </c>
      <c r="Z102" s="14">
        <v>9</v>
      </c>
      <c r="AA102" s="12">
        <f t="shared" si="81"/>
        <v>18</v>
      </c>
      <c r="AB102" s="13">
        <f t="shared" si="81"/>
        <v>94</v>
      </c>
      <c r="AC102" s="46">
        <f t="shared" si="82"/>
        <v>112</v>
      </c>
    </row>
    <row r="103" spans="1:29" ht="12.6" hidden="1" customHeight="1" x14ac:dyDescent="0.2">
      <c r="A103" s="562"/>
      <c r="B103" s="3" t="s">
        <v>138</v>
      </c>
      <c r="C103" s="12"/>
      <c r="D103" s="13"/>
      <c r="E103" s="14"/>
      <c r="F103" s="12"/>
      <c r="G103" s="13"/>
      <c r="H103" s="14"/>
      <c r="I103" s="12"/>
      <c r="J103" s="13"/>
      <c r="K103" s="14"/>
      <c r="L103" s="12"/>
      <c r="M103" s="13"/>
      <c r="N103" s="14"/>
      <c r="O103" s="12"/>
      <c r="P103" s="13"/>
      <c r="Q103" s="46"/>
      <c r="R103" s="87"/>
      <c r="S103" s="87"/>
      <c r="T103" s="87"/>
      <c r="U103" s="12"/>
      <c r="V103" s="13"/>
      <c r="W103" s="14"/>
      <c r="X103" s="12"/>
      <c r="Y103" s="13"/>
      <c r="Z103" s="14"/>
      <c r="AA103" s="12">
        <f t="shared" si="81"/>
        <v>0</v>
      </c>
      <c r="AB103" s="13">
        <f t="shared" si="81"/>
        <v>0</v>
      </c>
      <c r="AC103" s="46">
        <f t="shared" si="82"/>
        <v>0</v>
      </c>
    </row>
    <row r="104" spans="1:29" s="4" customFormat="1" ht="12.6" customHeight="1" x14ac:dyDescent="0.2">
      <c r="A104" s="66" t="s">
        <v>106</v>
      </c>
      <c r="B104" s="9"/>
      <c r="C104" s="15">
        <f t="shared" ref="C104:Z104" si="83">SUM(C101:C103)</f>
        <v>18</v>
      </c>
      <c r="D104" s="16">
        <f t="shared" si="83"/>
        <v>79</v>
      </c>
      <c r="E104" s="17">
        <f t="shared" si="83"/>
        <v>97</v>
      </c>
      <c r="F104" s="15">
        <f t="shared" si="83"/>
        <v>0</v>
      </c>
      <c r="G104" s="16">
        <f t="shared" si="83"/>
        <v>2</v>
      </c>
      <c r="H104" s="17">
        <f t="shared" si="83"/>
        <v>2</v>
      </c>
      <c r="I104" s="15">
        <f t="shared" si="83"/>
        <v>0</v>
      </c>
      <c r="J104" s="16">
        <f t="shared" si="83"/>
        <v>2</v>
      </c>
      <c r="K104" s="17">
        <f t="shared" si="83"/>
        <v>2</v>
      </c>
      <c r="L104" s="15">
        <f t="shared" si="83"/>
        <v>2</v>
      </c>
      <c r="M104" s="16">
        <f t="shared" si="83"/>
        <v>11</v>
      </c>
      <c r="N104" s="17">
        <f t="shared" si="83"/>
        <v>13</v>
      </c>
      <c r="O104" s="15">
        <f t="shared" si="83"/>
        <v>2</v>
      </c>
      <c r="P104" s="16">
        <f t="shared" si="83"/>
        <v>1</v>
      </c>
      <c r="Q104" s="47">
        <f t="shared" si="83"/>
        <v>3</v>
      </c>
      <c r="R104" s="88">
        <f t="shared" si="83"/>
        <v>0</v>
      </c>
      <c r="S104" s="88">
        <f t="shared" si="83"/>
        <v>0</v>
      </c>
      <c r="T104" s="88">
        <f t="shared" si="83"/>
        <v>0</v>
      </c>
      <c r="U104" s="15">
        <f t="shared" si="83"/>
        <v>5</v>
      </c>
      <c r="V104" s="16">
        <f t="shared" si="83"/>
        <v>35</v>
      </c>
      <c r="W104" s="17">
        <f t="shared" si="83"/>
        <v>40</v>
      </c>
      <c r="X104" s="15">
        <f t="shared" si="83"/>
        <v>0</v>
      </c>
      <c r="Y104" s="16">
        <f t="shared" si="83"/>
        <v>10</v>
      </c>
      <c r="Z104" s="17">
        <f t="shared" si="83"/>
        <v>10</v>
      </c>
      <c r="AA104" s="15">
        <f>SUM(AA101:AA103)</f>
        <v>27</v>
      </c>
      <c r="AB104" s="16">
        <f>SUM(AB101:AB103)</f>
        <v>140</v>
      </c>
      <c r="AC104" s="47">
        <f>SUM(AC101:AC103)</f>
        <v>167</v>
      </c>
    </row>
    <row r="105" spans="1:29" ht="12.6" customHeight="1" x14ac:dyDescent="0.2">
      <c r="A105" s="6" t="s">
        <v>63</v>
      </c>
      <c r="B105" s="3" t="s">
        <v>2</v>
      </c>
      <c r="C105" s="12">
        <v>1</v>
      </c>
      <c r="D105" s="13">
        <v>6</v>
      </c>
      <c r="E105" s="14">
        <v>7</v>
      </c>
      <c r="F105" s="12"/>
      <c r="G105" s="13"/>
      <c r="H105" s="14"/>
      <c r="I105" s="12"/>
      <c r="J105" s="13"/>
      <c r="K105" s="14"/>
      <c r="L105" s="12"/>
      <c r="M105" s="13"/>
      <c r="N105" s="14"/>
      <c r="O105" s="12"/>
      <c r="P105" s="13"/>
      <c r="Q105" s="46"/>
      <c r="R105" s="87"/>
      <c r="S105" s="87"/>
      <c r="T105" s="87"/>
      <c r="U105" s="12"/>
      <c r="V105" s="13"/>
      <c r="W105" s="14"/>
      <c r="X105" s="12"/>
      <c r="Y105" s="13"/>
      <c r="Z105" s="14"/>
      <c r="AA105" s="12">
        <f t="shared" ref="AA105:AB112" si="84">SUM(C105,F105,I105,L105,O105,R105,U105,X105)</f>
        <v>1</v>
      </c>
      <c r="AB105" s="13">
        <f t="shared" si="84"/>
        <v>6</v>
      </c>
      <c r="AC105" s="46">
        <f t="shared" ref="AC105:AC112" si="85">SUM(AA105:AB105)</f>
        <v>7</v>
      </c>
    </row>
    <row r="106" spans="1:29" ht="12.6" customHeight="1" x14ac:dyDescent="0.2">
      <c r="A106" s="6"/>
      <c r="B106" s="3" t="s">
        <v>86</v>
      </c>
      <c r="C106" s="12">
        <v>2</v>
      </c>
      <c r="D106" s="13">
        <v>9</v>
      </c>
      <c r="E106" s="14">
        <v>11</v>
      </c>
      <c r="F106" s="12"/>
      <c r="G106" s="13">
        <v>2</v>
      </c>
      <c r="H106" s="14">
        <v>2</v>
      </c>
      <c r="I106" s="12"/>
      <c r="J106" s="13"/>
      <c r="K106" s="14"/>
      <c r="L106" s="12">
        <v>1</v>
      </c>
      <c r="M106" s="13">
        <v>2</v>
      </c>
      <c r="N106" s="14">
        <v>3</v>
      </c>
      <c r="O106" s="12"/>
      <c r="P106" s="13"/>
      <c r="Q106" s="46"/>
      <c r="R106" s="87"/>
      <c r="S106" s="87"/>
      <c r="T106" s="87"/>
      <c r="U106" s="12">
        <v>2</v>
      </c>
      <c r="V106" s="13">
        <v>7</v>
      </c>
      <c r="W106" s="14">
        <v>9</v>
      </c>
      <c r="X106" s="12">
        <v>1</v>
      </c>
      <c r="Y106" s="13">
        <v>2</v>
      </c>
      <c r="Z106" s="14">
        <v>3</v>
      </c>
      <c r="AA106" s="12">
        <f t="shared" si="84"/>
        <v>6</v>
      </c>
      <c r="AB106" s="13">
        <f t="shared" si="84"/>
        <v>22</v>
      </c>
      <c r="AC106" s="46">
        <f t="shared" si="85"/>
        <v>28</v>
      </c>
    </row>
    <row r="107" spans="1:29" ht="12.6" customHeight="1" x14ac:dyDescent="0.2">
      <c r="A107" s="562" t="s">
        <v>64</v>
      </c>
      <c r="B107" s="3" t="s">
        <v>86</v>
      </c>
      <c r="C107" s="12">
        <v>3</v>
      </c>
      <c r="D107" s="13">
        <v>13</v>
      </c>
      <c r="E107" s="14">
        <v>16</v>
      </c>
      <c r="F107" s="12"/>
      <c r="G107" s="13">
        <v>2</v>
      </c>
      <c r="H107" s="14">
        <v>2</v>
      </c>
      <c r="I107" s="12"/>
      <c r="J107" s="13"/>
      <c r="K107" s="14"/>
      <c r="L107" s="12">
        <v>1</v>
      </c>
      <c r="M107" s="13">
        <v>1</v>
      </c>
      <c r="N107" s="14">
        <v>2</v>
      </c>
      <c r="O107" s="12"/>
      <c r="P107" s="13">
        <v>1</v>
      </c>
      <c r="Q107" s="46">
        <v>1</v>
      </c>
      <c r="R107" s="87"/>
      <c r="S107" s="87"/>
      <c r="T107" s="87"/>
      <c r="U107" s="12">
        <v>4</v>
      </c>
      <c r="V107" s="13">
        <v>24</v>
      </c>
      <c r="W107" s="14">
        <v>28</v>
      </c>
      <c r="X107" s="12">
        <v>1</v>
      </c>
      <c r="Y107" s="13">
        <v>2</v>
      </c>
      <c r="Z107" s="14">
        <v>3</v>
      </c>
      <c r="AA107" s="12">
        <f t="shared" si="84"/>
        <v>9</v>
      </c>
      <c r="AB107" s="13">
        <f t="shared" si="84"/>
        <v>43</v>
      </c>
      <c r="AC107" s="46">
        <f t="shared" si="85"/>
        <v>52</v>
      </c>
    </row>
    <row r="108" spans="1:29" ht="12.6" customHeight="1" x14ac:dyDescent="0.2">
      <c r="A108" s="562"/>
      <c r="B108" s="3" t="s">
        <v>2</v>
      </c>
      <c r="C108" s="12">
        <v>6</v>
      </c>
      <c r="D108" s="13">
        <v>42</v>
      </c>
      <c r="E108" s="14">
        <v>48</v>
      </c>
      <c r="F108" s="12">
        <v>2</v>
      </c>
      <c r="G108" s="13">
        <v>2</v>
      </c>
      <c r="H108" s="14">
        <v>4</v>
      </c>
      <c r="I108" s="12"/>
      <c r="J108" s="13"/>
      <c r="K108" s="14"/>
      <c r="L108" s="12">
        <v>2</v>
      </c>
      <c r="M108" s="13">
        <v>3</v>
      </c>
      <c r="N108" s="14">
        <v>5</v>
      </c>
      <c r="O108" s="12"/>
      <c r="P108" s="13">
        <v>1</v>
      </c>
      <c r="Q108" s="46">
        <v>1</v>
      </c>
      <c r="R108" s="87"/>
      <c r="S108" s="87"/>
      <c r="T108" s="87"/>
      <c r="U108" s="12">
        <v>11</v>
      </c>
      <c r="V108" s="13">
        <v>12</v>
      </c>
      <c r="W108" s="14">
        <v>23</v>
      </c>
      <c r="X108" s="12"/>
      <c r="Y108" s="13">
        <v>7</v>
      </c>
      <c r="Z108" s="14">
        <v>7</v>
      </c>
      <c r="AA108" s="12">
        <f t="shared" si="84"/>
        <v>21</v>
      </c>
      <c r="AB108" s="13">
        <f t="shared" si="84"/>
        <v>67</v>
      </c>
      <c r="AC108" s="46">
        <f t="shared" si="85"/>
        <v>88</v>
      </c>
    </row>
    <row r="109" spans="1:29" ht="12.6" hidden="1" customHeight="1" x14ac:dyDescent="0.2">
      <c r="A109" s="562"/>
      <c r="B109" s="3" t="s">
        <v>138</v>
      </c>
      <c r="C109" s="12"/>
      <c r="D109" s="13"/>
      <c r="E109" s="14"/>
      <c r="F109" s="12"/>
      <c r="G109" s="13"/>
      <c r="H109" s="14"/>
      <c r="I109" s="12"/>
      <c r="J109" s="13"/>
      <c r="K109" s="14"/>
      <c r="L109" s="12"/>
      <c r="M109" s="13"/>
      <c r="N109" s="14"/>
      <c r="O109" s="12"/>
      <c r="P109" s="13"/>
      <c r="Q109" s="46"/>
      <c r="R109" s="87"/>
      <c r="S109" s="87"/>
      <c r="T109" s="87"/>
      <c r="U109" s="12"/>
      <c r="V109" s="13"/>
      <c r="W109" s="14"/>
      <c r="X109" s="12"/>
      <c r="Y109" s="13"/>
      <c r="Z109" s="14"/>
      <c r="AA109" s="12">
        <f t="shared" si="84"/>
        <v>0</v>
      </c>
      <c r="AB109" s="13">
        <f t="shared" si="84"/>
        <v>0</v>
      </c>
      <c r="AC109" s="46">
        <f t="shared" si="85"/>
        <v>0</v>
      </c>
    </row>
    <row r="110" spans="1:29" ht="12.6" hidden="1" customHeight="1" x14ac:dyDescent="0.2">
      <c r="A110" s="562"/>
      <c r="B110" s="3" t="s">
        <v>143</v>
      </c>
      <c r="C110" s="12"/>
      <c r="D110" s="13"/>
      <c r="E110" s="14"/>
      <c r="F110" s="12"/>
      <c r="G110" s="13"/>
      <c r="H110" s="14"/>
      <c r="I110" s="12"/>
      <c r="J110" s="13"/>
      <c r="K110" s="14"/>
      <c r="L110" s="12"/>
      <c r="M110" s="13"/>
      <c r="N110" s="14"/>
      <c r="O110" s="12"/>
      <c r="P110" s="13"/>
      <c r="Q110" s="46"/>
      <c r="R110" s="87"/>
      <c r="S110" s="87"/>
      <c r="T110" s="87"/>
      <c r="U110" s="12"/>
      <c r="V110" s="13"/>
      <c r="W110" s="14"/>
      <c r="X110" s="12"/>
      <c r="Y110" s="13"/>
      <c r="Z110" s="14"/>
      <c r="AA110" s="12">
        <f t="shared" si="84"/>
        <v>0</v>
      </c>
      <c r="AB110" s="13">
        <f t="shared" si="84"/>
        <v>0</v>
      </c>
      <c r="AC110" s="46">
        <f t="shared" si="85"/>
        <v>0</v>
      </c>
    </row>
    <row r="111" spans="1:29" ht="12.6" customHeight="1" x14ac:dyDescent="0.2">
      <c r="A111" s="92" t="s">
        <v>132</v>
      </c>
      <c r="B111" s="3" t="s">
        <v>2</v>
      </c>
      <c r="C111" s="12"/>
      <c r="D111" s="13">
        <v>6</v>
      </c>
      <c r="E111" s="14">
        <v>6</v>
      </c>
      <c r="F111" s="12"/>
      <c r="G111" s="13"/>
      <c r="H111" s="14"/>
      <c r="I111" s="12"/>
      <c r="J111" s="13"/>
      <c r="K111" s="14"/>
      <c r="L111" s="12"/>
      <c r="M111" s="13"/>
      <c r="N111" s="14"/>
      <c r="O111" s="12"/>
      <c r="P111" s="13"/>
      <c r="Q111" s="46"/>
      <c r="R111" s="87"/>
      <c r="S111" s="87"/>
      <c r="T111" s="87"/>
      <c r="U111" s="12"/>
      <c r="V111" s="13">
        <v>3</v>
      </c>
      <c r="W111" s="14">
        <v>3</v>
      </c>
      <c r="X111" s="12"/>
      <c r="Y111" s="13"/>
      <c r="Z111" s="14"/>
      <c r="AA111" s="12">
        <f t="shared" si="84"/>
        <v>0</v>
      </c>
      <c r="AB111" s="13">
        <f t="shared" si="84"/>
        <v>9</v>
      </c>
      <c r="AC111" s="46">
        <f t="shared" si="85"/>
        <v>9</v>
      </c>
    </row>
    <row r="112" spans="1:29" ht="12.6" customHeight="1" x14ac:dyDescent="0.2">
      <c r="A112" s="123" t="s">
        <v>65</v>
      </c>
      <c r="B112" s="3" t="s">
        <v>2</v>
      </c>
      <c r="C112" s="12"/>
      <c r="D112" s="13">
        <v>15</v>
      </c>
      <c r="E112" s="14">
        <v>15</v>
      </c>
      <c r="F112" s="12"/>
      <c r="G112" s="13">
        <v>1</v>
      </c>
      <c r="H112" s="14">
        <v>1</v>
      </c>
      <c r="I112" s="12"/>
      <c r="J112" s="13"/>
      <c r="K112" s="14"/>
      <c r="L112" s="12">
        <v>1</v>
      </c>
      <c r="M112" s="13">
        <v>1</v>
      </c>
      <c r="N112" s="14">
        <v>2</v>
      </c>
      <c r="O112" s="12"/>
      <c r="P112" s="13"/>
      <c r="Q112" s="46"/>
      <c r="R112" s="87"/>
      <c r="S112" s="87"/>
      <c r="T112" s="87"/>
      <c r="U112" s="12">
        <v>1</v>
      </c>
      <c r="V112" s="13">
        <v>8</v>
      </c>
      <c r="W112" s="14">
        <v>9</v>
      </c>
      <c r="X112" s="12"/>
      <c r="Y112" s="13">
        <v>1</v>
      </c>
      <c r="Z112" s="14">
        <v>1</v>
      </c>
      <c r="AA112" s="12">
        <f t="shared" si="84"/>
        <v>2</v>
      </c>
      <c r="AB112" s="13">
        <f t="shared" si="84"/>
        <v>26</v>
      </c>
      <c r="AC112" s="46">
        <f t="shared" si="85"/>
        <v>28</v>
      </c>
    </row>
    <row r="113" spans="1:29" s="4" customFormat="1" ht="12.6" customHeight="1" x14ac:dyDescent="0.2">
      <c r="A113" s="66" t="s">
        <v>107</v>
      </c>
      <c r="B113" s="9"/>
      <c r="C113" s="15">
        <f>SUM(C105:C112)</f>
        <v>12</v>
      </c>
      <c r="D113" s="16">
        <f t="shared" ref="D113:AC113" si="86">SUM(D105:D112)</f>
        <v>91</v>
      </c>
      <c r="E113" s="17">
        <f>SUM(E105:E112)</f>
        <v>103</v>
      </c>
      <c r="F113" s="15">
        <f>SUM(F105:F112)</f>
        <v>2</v>
      </c>
      <c r="G113" s="16">
        <f t="shared" ref="G113" si="87">SUM(G105:G112)</f>
        <v>7</v>
      </c>
      <c r="H113" s="17">
        <f>SUM(H105:H112)</f>
        <v>9</v>
      </c>
      <c r="I113" s="15">
        <f>SUM(I105:I112)</f>
        <v>0</v>
      </c>
      <c r="J113" s="16">
        <f t="shared" ref="J113" si="88">SUM(J105:J112)</f>
        <v>0</v>
      </c>
      <c r="K113" s="17">
        <f>SUM(K105:K112)</f>
        <v>0</v>
      </c>
      <c r="L113" s="15">
        <f>SUM(L105:L112)</f>
        <v>5</v>
      </c>
      <c r="M113" s="16">
        <f t="shared" ref="M113" si="89">SUM(M105:M112)</f>
        <v>7</v>
      </c>
      <c r="N113" s="17">
        <f>SUM(N105:N112)</f>
        <v>12</v>
      </c>
      <c r="O113" s="15">
        <f>SUM(O105:O112)</f>
        <v>0</v>
      </c>
      <c r="P113" s="16">
        <f t="shared" ref="P113" si="90">SUM(P105:P112)</f>
        <v>2</v>
      </c>
      <c r="Q113" s="47">
        <f>SUM(Q105:Q112)</f>
        <v>2</v>
      </c>
      <c r="R113" s="88">
        <f>SUM(R105:R112)</f>
        <v>0</v>
      </c>
      <c r="S113" s="88">
        <f t="shared" ref="S113" si="91">SUM(S105:S112)</f>
        <v>0</v>
      </c>
      <c r="T113" s="88">
        <f>SUM(T105:T112)</f>
        <v>0</v>
      </c>
      <c r="U113" s="15">
        <f>SUM(U105:U112)</f>
        <v>18</v>
      </c>
      <c r="V113" s="16">
        <f t="shared" ref="V113" si="92">SUM(V105:V112)</f>
        <v>54</v>
      </c>
      <c r="W113" s="17">
        <f>SUM(W105:W112)</f>
        <v>72</v>
      </c>
      <c r="X113" s="15">
        <f>SUM(X105:X112)</f>
        <v>2</v>
      </c>
      <c r="Y113" s="16">
        <f t="shared" ref="Y113" si="93">SUM(Y105:Y112)</f>
        <v>12</v>
      </c>
      <c r="Z113" s="17">
        <f>SUM(Z105:Z112)</f>
        <v>14</v>
      </c>
      <c r="AA113" s="15">
        <f t="shared" si="86"/>
        <v>39</v>
      </c>
      <c r="AB113" s="16">
        <f t="shared" si="86"/>
        <v>173</v>
      </c>
      <c r="AC113" s="47">
        <f t="shared" si="86"/>
        <v>212</v>
      </c>
    </row>
    <row r="114" spans="1:29" ht="12.6" hidden="1" customHeight="1" x14ac:dyDescent="0.2">
      <c r="A114" s="7" t="s">
        <v>63</v>
      </c>
      <c r="B114" s="3" t="s">
        <v>86</v>
      </c>
      <c r="C114" s="12"/>
      <c r="D114" s="13"/>
      <c r="E114" s="14"/>
      <c r="F114" s="12"/>
      <c r="G114" s="13"/>
      <c r="H114" s="14"/>
      <c r="I114" s="12"/>
      <c r="J114" s="13"/>
      <c r="K114" s="14"/>
      <c r="L114" s="12"/>
      <c r="M114" s="13"/>
      <c r="N114" s="14"/>
      <c r="O114" s="12"/>
      <c r="P114" s="13"/>
      <c r="Q114" s="46"/>
      <c r="R114" s="87"/>
      <c r="S114" s="87"/>
      <c r="T114" s="87"/>
      <c r="U114" s="12"/>
      <c r="V114" s="13"/>
      <c r="W114" s="14"/>
      <c r="X114" s="12"/>
      <c r="Y114" s="13"/>
      <c r="Z114" s="14"/>
      <c r="AA114" s="12">
        <f t="shared" ref="AA114:AB117" si="94">SUM(C114,F114,I114,L114,O114,R114,U114,X114)</f>
        <v>0</v>
      </c>
      <c r="AB114" s="13">
        <f t="shared" si="94"/>
        <v>0</v>
      </c>
      <c r="AC114" s="46">
        <f t="shared" ref="AC114:AC117" si="95">SUM(AA114:AB114)</f>
        <v>0</v>
      </c>
    </row>
    <row r="115" spans="1:29" ht="12.6" customHeight="1" x14ac:dyDescent="0.2">
      <c r="A115" s="123" t="s">
        <v>66</v>
      </c>
      <c r="B115" s="3" t="s">
        <v>2</v>
      </c>
      <c r="C115" s="12">
        <v>1</v>
      </c>
      <c r="D115" s="13">
        <v>9</v>
      </c>
      <c r="E115" s="14">
        <v>10</v>
      </c>
      <c r="F115" s="12">
        <v>1</v>
      </c>
      <c r="G115" s="13"/>
      <c r="H115" s="14">
        <v>1</v>
      </c>
      <c r="I115" s="12"/>
      <c r="J115" s="13"/>
      <c r="K115" s="14"/>
      <c r="L115" s="12">
        <v>1</v>
      </c>
      <c r="M115" s="13"/>
      <c r="N115" s="14">
        <v>1</v>
      </c>
      <c r="O115" s="12"/>
      <c r="P115" s="13"/>
      <c r="Q115" s="46"/>
      <c r="R115" s="87"/>
      <c r="S115" s="87"/>
      <c r="T115" s="87"/>
      <c r="U115" s="12">
        <v>3</v>
      </c>
      <c r="V115" s="13">
        <v>5</v>
      </c>
      <c r="W115" s="14">
        <v>8</v>
      </c>
      <c r="X115" s="12"/>
      <c r="Y115" s="13"/>
      <c r="Z115" s="14"/>
      <c r="AA115" s="12">
        <f t="shared" si="94"/>
        <v>6</v>
      </c>
      <c r="AB115" s="13">
        <f t="shared" si="94"/>
        <v>14</v>
      </c>
      <c r="AC115" s="46">
        <f t="shared" si="95"/>
        <v>20</v>
      </c>
    </row>
    <row r="116" spans="1:29" ht="12.6" customHeight="1" x14ac:dyDescent="0.2">
      <c r="A116" s="562" t="s">
        <v>67</v>
      </c>
      <c r="B116" s="3" t="s">
        <v>2</v>
      </c>
      <c r="C116" s="12">
        <v>5</v>
      </c>
      <c r="D116" s="13">
        <v>33</v>
      </c>
      <c r="E116" s="14">
        <v>38</v>
      </c>
      <c r="F116" s="12">
        <v>1</v>
      </c>
      <c r="G116" s="13">
        <v>4</v>
      </c>
      <c r="H116" s="14">
        <v>5</v>
      </c>
      <c r="I116" s="12"/>
      <c r="J116" s="13"/>
      <c r="K116" s="14"/>
      <c r="L116" s="12"/>
      <c r="M116" s="13">
        <v>8</v>
      </c>
      <c r="N116" s="14">
        <v>8</v>
      </c>
      <c r="O116" s="12"/>
      <c r="P116" s="13">
        <v>2</v>
      </c>
      <c r="Q116" s="46">
        <v>2</v>
      </c>
      <c r="R116" s="87"/>
      <c r="S116" s="87"/>
      <c r="T116" s="87"/>
      <c r="U116" s="12">
        <v>2</v>
      </c>
      <c r="V116" s="13">
        <v>8</v>
      </c>
      <c r="W116" s="14">
        <v>10</v>
      </c>
      <c r="X116" s="12"/>
      <c r="Y116" s="13">
        <v>7</v>
      </c>
      <c r="Z116" s="14">
        <v>7</v>
      </c>
      <c r="AA116" s="12">
        <f t="shared" si="94"/>
        <v>8</v>
      </c>
      <c r="AB116" s="13">
        <f t="shared" si="94"/>
        <v>62</v>
      </c>
      <c r="AC116" s="46">
        <f t="shared" si="95"/>
        <v>70</v>
      </c>
    </row>
    <row r="117" spans="1:29" ht="12.6" hidden="1" customHeight="1" x14ac:dyDescent="0.2">
      <c r="A117" s="562"/>
      <c r="B117" s="3" t="s">
        <v>138</v>
      </c>
      <c r="C117" s="12"/>
      <c r="D117" s="13"/>
      <c r="E117" s="14"/>
      <c r="F117" s="12"/>
      <c r="G117" s="13"/>
      <c r="H117" s="14"/>
      <c r="I117" s="12"/>
      <c r="J117" s="13"/>
      <c r="K117" s="14"/>
      <c r="L117" s="12"/>
      <c r="M117" s="13"/>
      <c r="N117" s="14"/>
      <c r="O117" s="12"/>
      <c r="P117" s="13"/>
      <c r="Q117" s="46"/>
      <c r="R117" s="87"/>
      <c r="S117" s="87"/>
      <c r="T117" s="87"/>
      <c r="U117" s="12"/>
      <c r="V117" s="13"/>
      <c r="W117" s="14"/>
      <c r="X117" s="12"/>
      <c r="Y117" s="13"/>
      <c r="Z117" s="14"/>
      <c r="AA117" s="12">
        <f t="shared" si="94"/>
        <v>0</v>
      </c>
      <c r="AB117" s="13">
        <f t="shared" si="94"/>
        <v>0</v>
      </c>
      <c r="AC117" s="46">
        <f t="shared" si="95"/>
        <v>0</v>
      </c>
    </row>
    <row r="118" spans="1:29" s="4" customFormat="1" ht="12.6" customHeight="1" x14ac:dyDescent="0.2">
      <c r="A118" s="66" t="s">
        <v>108</v>
      </c>
      <c r="B118" s="9"/>
      <c r="C118" s="15">
        <f t="shared" ref="C118:Z118" si="96">SUM(C114:C117)</f>
        <v>6</v>
      </c>
      <c r="D118" s="16">
        <f t="shared" si="96"/>
        <v>42</v>
      </c>
      <c r="E118" s="17">
        <f t="shared" si="96"/>
        <v>48</v>
      </c>
      <c r="F118" s="15">
        <f t="shared" si="96"/>
        <v>2</v>
      </c>
      <c r="G118" s="16">
        <f t="shared" si="96"/>
        <v>4</v>
      </c>
      <c r="H118" s="17">
        <f t="shared" si="96"/>
        <v>6</v>
      </c>
      <c r="I118" s="15">
        <f t="shared" si="96"/>
        <v>0</v>
      </c>
      <c r="J118" s="16">
        <f t="shared" si="96"/>
        <v>0</v>
      </c>
      <c r="K118" s="17">
        <f t="shared" si="96"/>
        <v>0</v>
      </c>
      <c r="L118" s="15">
        <f t="shared" si="96"/>
        <v>1</v>
      </c>
      <c r="M118" s="16">
        <f t="shared" si="96"/>
        <v>8</v>
      </c>
      <c r="N118" s="17">
        <f t="shared" si="96"/>
        <v>9</v>
      </c>
      <c r="O118" s="15">
        <f t="shared" si="96"/>
        <v>0</v>
      </c>
      <c r="P118" s="16">
        <f t="shared" si="96"/>
        <v>2</v>
      </c>
      <c r="Q118" s="47">
        <f t="shared" si="96"/>
        <v>2</v>
      </c>
      <c r="R118" s="88">
        <f t="shared" si="96"/>
        <v>0</v>
      </c>
      <c r="S118" s="88">
        <f t="shared" si="96"/>
        <v>0</v>
      </c>
      <c r="T118" s="88">
        <f t="shared" si="96"/>
        <v>0</v>
      </c>
      <c r="U118" s="15">
        <f t="shared" si="96"/>
        <v>5</v>
      </c>
      <c r="V118" s="16">
        <f t="shared" si="96"/>
        <v>13</v>
      </c>
      <c r="W118" s="17">
        <f t="shared" si="96"/>
        <v>18</v>
      </c>
      <c r="X118" s="15">
        <f t="shared" si="96"/>
        <v>0</v>
      </c>
      <c r="Y118" s="16">
        <f t="shared" si="96"/>
        <v>7</v>
      </c>
      <c r="Z118" s="17">
        <f t="shared" si="96"/>
        <v>7</v>
      </c>
      <c r="AA118" s="15">
        <f>SUM(AA114:AA117)</f>
        <v>14</v>
      </c>
      <c r="AB118" s="16">
        <f>SUM(AB114:AB117)</f>
        <v>76</v>
      </c>
      <c r="AC118" s="47">
        <f>SUM(AC114:AC117)</f>
        <v>90</v>
      </c>
    </row>
    <row r="119" spans="1:29" ht="12.6" customHeight="1" x14ac:dyDescent="0.2">
      <c r="A119" s="80" t="s">
        <v>27</v>
      </c>
      <c r="B119" s="81" t="s">
        <v>90</v>
      </c>
      <c r="C119" s="82">
        <v>1</v>
      </c>
      <c r="D119" s="83">
        <v>2</v>
      </c>
      <c r="E119" s="84">
        <v>3</v>
      </c>
      <c r="F119" s="82"/>
      <c r="G119" s="83"/>
      <c r="H119" s="84"/>
      <c r="I119" s="82"/>
      <c r="J119" s="83"/>
      <c r="K119" s="84"/>
      <c r="L119" s="82"/>
      <c r="M119" s="83"/>
      <c r="N119" s="84"/>
      <c r="O119" s="82"/>
      <c r="P119" s="83"/>
      <c r="Q119" s="85"/>
      <c r="R119" s="138"/>
      <c r="S119" s="138"/>
      <c r="T119" s="138"/>
      <c r="U119" s="82"/>
      <c r="V119" s="83">
        <v>1</v>
      </c>
      <c r="W119" s="84">
        <v>1</v>
      </c>
      <c r="X119" s="82"/>
      <c r="Y119" s="83"/>
      <c r="Z119" s="84"/>
      <c r="AA119" s="82">
        <f t="shared" ref="AA119:AB120" si="97">SUM(C119,F119,I119,L119,O119,R119,U119,X119)</f>
        <v>1</v>
      </c>
      <c r="AB119" s="83">
        <f t="shared" si="97"/>
        <v>3</v>
      </c>
      <c r="AC119" s="85">
        <f t="shared" ref="AC119:AC120" si="98">SUM(AA119:AB119)</f>
        <v>4</v>
      </c>
    </row>
    <row r="120" spans="1:29" ht="12.6" hidden="1" customHeight="1" x14ac:dyDescent="0.2">
      <c r="A120" s="123" t="s">
        <v>3</v>
      </c>
      <c r="B120" s="3" t="s">
        <v>90</v>
      </c>
      <c r="C120" s="12"/>
      <c r="D120" s="13"/>
      <c r="E120" s="14"/>
      <c r="F120" s="12"/>
      <c r="G120" s="13"/>
      <c r="H120" s="14"/>
      <c r="I120" s="12"/>
      <c r="J120" s="13"/>
      <c r="K120" s="14"/>
      <c r="L120" s="12"/>
      <c r="M120" s="13"/>
      <c r="N120" s="14"/>
      <c r="O120" s="12"/>
      <c r="P120" s="13"/>
      <c r="Q120" s="46"/>
      <c r="R120" s="87"/>
      <c r="S120" s="87"/>
      <c r="T120" s="87"/>
      <c r="U120" s="12"/>
      <c r="V120" s="13"/>
      <c r="W120" s="14"/>
      <c r="X120" s="12"/>
      <c r="Y120" s="13"/>
      <c r="Z120" s="14"/>
      <c r="AA120" s="12">
        <f t="shared" si="97"/>
        <v>0</v>
      </c>
      <c r="AB120" s="13">
        <f t="shared" si="97"/>
        <v>0</v>
      </c>
      <c r="AC120" s="46">
        <f t="shared" si="98"/>
        <v>0</v>
      </c>
    </row>
    <row r="121" spans="1:29" s="10" customFormat="1" ht="12.6" customHeight="1" x14ac:dyDescent="0.25">
      <c r="A121" s="54" t="s">
        <v>109</v>
      </c>
      <c r="B121" s="26"/>
      <c r="C121" s="97">
        <f>SUM(C100,C104,C113,C118,C119,C120)</f>
        <v>44</v>
      </c>
      <c r="D121" s="28">
        <f t="shared" ref="D121:AC121" si="99">SUM(D100,D104,D113,D118,D119,D120)</f>
        <v>236</v>
      </c>
      <c r="E121" s="29">
        <f t="shared" si="99"/>
        <v>280</v>
      </c>
      <c r="F121" s="27">
        <f>SUM(F100,F104,F113,F118,F119,F120)</f>
        <v>4</v>
      </c>
      <c r="G121" s="28">
        <f t="shared" ref="G121:H121" si="100">SUM(G100,G104,G113,G118,G119,G120)</f>
        <v>14</v>
      </c>
      <c r="H121" s="29">
        <f t="shared" si="100"/>
        <v>18</v>
      </c>
      <c r="I121" s="27">
        <f>SUM(I100,I104,I113,I118,I119,I120)</f>
        <v>0</v>
      </c>
      <c r="J121" s="28">
        <f t="shared" ref="J121:K121" si="101">SUM(J100,J104,J113,J118,J119,J120)</f>
        <v>2</v>
      </c>
      <c r="K121" s="29">
        <f t="shared" si="101"/>
        <v>2</v>
      </c>
      <c r="L121" s="27">
        <f>SUM(L100,L104,L113,L118,L119,L120)</f>
        <v>11</v>
      </c>
      <c r="M121" s="28">
        <f t="shared" ref="M121:N121" si="102">SUM(M100,M104,M113,M118,M119,M120)</f>
        <v>26</v>
      </c>
      <c r="N121" s="29">
        <f t="shared" si="102"/>
        <v>37</v>
      </c>
      <c r="O121" s="27">
        <f>SUM(O100,O104,O113,O118,O119,O120)</f>
        <v>2</v>
      </c>
      <c r="P121" s="28">
        <f t="shared" ref="P121:Q121" si="103">SUM(P100,P104,P113,P118,P119,P120)</f>
        <v>6</v>
      </c>
      <c r="Q121" s="55">
        <f t="shared" si="103"/>
        <v>8</v>
      </c>
      <c r="R121" s="26">
        <f>SUM(R100,R104,R113,R118,R119,R120)</f>
        <v>0</v>
      </c>
      <c r="S121" s="26">
        <f t="shared" ref="S121:T121" si="104">SUM(S100,S104,S113,S118,S119,S120)</f>
        <v>0</v>
      </c>
      <c r="T121" s="26">
        <f t="shared" si="104"/>
        <v>0</v>
      </c>
      <c r="U121" s="27">
        <f>SUM(U100,U104,U113,U118,U119,U120)</f>
        <v>48</v>
      </c>
      <c r="V121" s="28">
        <f t="shared" ref="V121:W121" si="105">SUM(V100,V104,V113,V118,V119,V120)</f>
        <v>127</v>
      </c>
      <c r="W121" s="29">
        <f t="shared" si="105"/>
        <v>175</v>
      </c>
      <c r="X121" s="27">
        <f>SUM(X100,X104,X113,X118,X119,X120)</f>
        <v>8</v>
      </c>
      <c r="Y121" s="28">
        <f t="shared" ref="Y121:Z121" si="106">SUM(Y100,Y104,Y113,Y118,Y119,Y120)</f>
        <v>35</v>
      </c>
      <c r="Z121" s="29">
        <f t="shared" si="106"/>
        <v>43</v>
      </c>
      <c r="AA121" s="27">
        <f t="shared" si="99"/>
        <v>117</v>
      </c>
      <c r="AB121" s="28">
        <f t="shared" si="99"/>
        <v>446</v>
      </c>
      <c r="AC121" s="55">
        <f t="shared" si="99"/>
        <v>563</v>
      </c>
    </row>
    <row r="122" spans="1:29" ht="12.6" customHeight="1" x14ac:dyDescent="0.2">
      <c r="A122" s="67" t="s">
        <v>68</v>
      </c>
      <c r="B122" s="68" t="s">
        <v>2</v>
      </c>
      <c r="C122" s="69">
        <v>4</v>
      </c>
      <c r="D122" s="70">
        <v>7</v>
      </c>
      <c r="E122" s="71">
        <v>11</v>
      </c>
      <c r="F122" s="69"/>
      <c r="G122" s="70">
        <v>2</v>
      </c>
      <c r="H122" s="71">
        <v>2</v>
      </c>
      <c r="I122" s="69"/>
      <c r="J122" s="70">
        <v>1</v>
      </c>
      <c r="K122" s="71">
        <v>1</v>
      </c>
      <c r="L122" s="69"/>
      <c r="M122" s="70"/>
      <c r="N122" s="71"/>
      <c r="O122" s="69">
        <v>1</v>
      </c>
      <c r="P122" s="70"/>
      <c r="Q122" s="72">
        <v>1</v>
      </c>
      <c r="R122" s="137"/>
      <c r="S122" s="137"/>
      <c r="T122" s="137"/>
      <c r="U122" s="69"/>
      <c r="V122" s="70"/>
      <c r="W122" s="71"/>
      <c r="X122" s="69"/>
      <c r="Y122" s="70"/>
      <c r="Z122" s="71"/>
      <c r="AA122" s="69">
        <f t="shared" ref="AA122:AB128" si="107">SUM(C122,F122,I122,L122,O122,R122,U122,X122)</f>
        <v>5</v>
      </c>
      <c r="AB122" s="70">
        <f t="shared" si="107"/>
        <v>10</v>
      </c>
      <c r="AC122" s="72">
        <f t="shared" ref="AC122:AC128" si="108">SUM(AA122:AB122)</f>
        <v>15</v>
      </c>
    </row>
    <row r="123" spans="1:29" ht="12.6" customHeight="1" x14ac:dyDescent="0.2">
      <c r="A123" s="126" t="s">
        <v>69</v>
      </c>
      <c r="B123" s="3" t="s">
        <v>86</v>
      </c>
      <c r="C123" s="12">
        <v>88</v>
      </c>
      <c r="D123" s="13">
        <v>33</v>
      </c>
      <c r="E123" s="14">
        <v>121</v>
      </c>
      <c r="F123" s="12"/>
      <c r="G123" s="13"/>
      <c r="H123" s="14"/>
      <c r="I123" s="12"/>
      <c r="J123" s="13">
        <v>1</v>
      </c>
      <c r="K123" s="14">
        <v>1</v>
      </c>
      <c r="L123" s="12">
        <v>2</v>
      </c>
      <c r="M123" s="13">
        <v>2</v>
      </c>
      <c r="N123" s="14">
        <v>4</v>
      </c>
      <c r="O123" s="12"/>
      <c r="P123" s="13"/>
      <c r="Q123" s="46"/>
      <c r="R123" s="87"/>
      <c r="S123" s="87"/>
      <c r="T123" s="87"/>
      <c r="U123" s="12">
        <v>1</v>
      </c>
      <c r="V123" s="13"/>
      <c r="W123" s="14">
        <v>1</v>
      </c>
      <c r="X123" s="12">
        <v>5</v>
      </c>
      <c r="Y123" s="13">
        <v>4</v>
      </c>
      <c r="Z123" s="14">
        <v>9</v>
      </c>
      <c r="AA123" s="12">
        <f t="shared" si="107"/>
        <v>96</v>
      </c>
      <c r="AB123" s="13">
        <f t="shared" si="107"/>
        <v>40</v>
      </c>
      <c r="AC123" s="46">
        <f t="shared" si="108"/>
        <v>136</v>
      </c>
    </row>
    <row r="124" spans="1:29" ht="12.6" customHeight="1" x14ac:dyDescent="0.2">
      <c r="A124" s="92" t="s">
        <v>335</v>
      </c>
      <c r="B124" s="3" t="s">
        <v>86</v>
      </c>
      <c r="C124" s="12">
        <v>2</v>
      </c>
      <c r="D124" s="13">
        <v>2</v>
      </c>
      <c r="E124" s="14">
        <v>4</v>
      </c>
      <c r="F124" s="12"/>
      <c r="G124" s="13"/>
      <c r="H124" s="14"/>
      <c r="I124" s="12"/>
      <c r="J124" s="13"/>
      <c r="K124" s="14"/>
      <c r="L124" s="12"/>
      <c r="M124" s="13"/>
      <c r="N124" s="14"/>
      <c r="O124" s="12"/>
      <c r="P124" s="13"/>
      <c r="Q124" s="46"/>
      <c r="R124" s="87"/>
      <c r="S124" s="87"/>
      <c r="T124" s="87"/>
      <c r="U124" s="12"/>
      <c r="V124" s="13"/>
      <c r="W124" s="14"/>
      <c r="X124" s="12"/>
      <c r="Y124" s="13"/>
      <c r="Z124" s="14"/>
      <c r="AA124" s="12">
        <f t="shared" si="107"/>
        <v>2</v>
      </c>
      <c r="AB124" s="13">
        <f t="shared" si="107"/>
        <v>2</v>
      </c>
      <c r="AC124" s="46">
        <f t="shared" si="108"/>
        <v>4</v>
      </c>
    </row>
    <row r="125" spans="1:29" ht="12.6" customHeight="1" x14ac:dyDescent="0.2">
      <c r="A125" s="123" t="s">
        <v>70</v>
      </c>
      <c r="B125" s="3" t="s">
        <v>86</v>
      </c>
      <c r="C125" s="12">
        <v>2</v>
      </c>
      <c r="D125" s="13">
        <v>1</v>
      </c>
      <c r="E125" s="14">
        <v>3</v>
      </c>
      <c r="F125" s="12"/>
      <c r="G125" s="13"/>
      <c r="H125" s="14"/>
      <c r="I125" s="12"/>
      <c r="J125" s="13"/>
      <c r="K125" s="14"/>
      <c r="L125" s="12"/>
      <c r="M125" s="13">
        <v>1</v>
      </c>
      <c r="N125" s="14">
        <v>1</v>
      </c>
      <c r="O125" s="12"/>
      <c r="P125" s="13"/>
      <c r="Q125" s="46"/>
      <c r="R125" s="87"/>
      <c r="S125" s="87"/>
      <c r="T125" s="87"/>
      <c r="U125" s="12"/>
      <c r="V125" s="13"/>
      <c r="W125" s="14"/>
      <c r="X125" s="12"/>
      <c r="Y125" s="13"/>
      <c r="Z125" s="14"/>
      <c r="AA125" s="12">
        <f t="shared" si="107"/>
        <v>2</v>
      </c>
      <c r="AB125" s="13">
        <f t="shared" si="107"/>
        <v>2</v>
      </c>
      <c r="AC125" s="46">
        <f t="shared" si="108"/>
        <v>4</v>
      </c>
    </row>
    <row r="126" spans="1:29" ht="12.6" customHeight="1" x14ac:dyDescent="0.2">
      <c r="A126" s="123" t="s">
        <v>144</v>
      </c>
      <c r="B126" s="3" t="s">
        <v>85</v>
      </c>
      <c r="C126" s="12">
        <v>1</v>
      </c>
      <c r="D126" s="13"/>
      <c r="E126" s="14">
        <v>1</v>
      </c>
      <c r="F126" s="12"/>
      <c r="G126" s="13"/>
      <c r="H126" s="14"/>
      <c r="I126" s="12"/>
      <c r="J126" s="13"/>
      <c r="K126" s="14"/>
      <c r="L126" s="12"/>
      <c r="M126" s="13"/>
      <c r="N126" s="14"/>
      <c r="O126" s="12"/>
      <c r="P126" s="13"/>
      <c r="Q126" s="46"/>
      <c r="R126" s="87"/>
      <c r="S126" s="87"/>
      <c r="T126" s="87"/>
      <c r="U126" s="12"/>
      <c r="V126" s="13"/>
      <c r="W126" s="14"/>
      <c r="X126" s="12">
        <v>1</v>
      </c>
      <c r="Y126" s="13"/>
      <c r="Z126" s="14">
        <v>1</v>
      </c>
      <c r="AA126" s="12">
        <f t="shared" si="107"/>
        <v>2</v>
      </c>
      <c r="AB126" s="13">
        <f t="shared" si="107"/>
        <v>0</v>
      </c>
      <c r="AC126" s="46">
        <f t="shared" si="108"/>
        <v>2</v>
      </c>
    </row>
    <row r="127" spans="1:29" ht="12.6" customHeight="1" x14ac:dyDescent="0.2">
      <c r="A127" s="123" t="s">
        <v>71</v>
      </c>
      <c r="B127" s="3" t="s">
        <v>85</v>
      </c>
      <c r="C127" s="12">
        <v>11</v>
      </c>
      <c r="D127" s="13">
        <v>5</v>
      </c>
      <c r="E127" s="14">
        <v>16</v>
      </c>
      <c r="F127" s="12"/>
      <c r="G127" s="13">
        <v>1</v>
      </c>
      <c r="H127" s="14">
        <v>1</v>
      </c>
      <c r="I127" s="12"/>
      <c r="J127" s="13"/>
      <c r="K127" s="14"/>
      <c r="L127" s="12">
        <v>1</v>
      </c>
      <c r="M127" s="13"/>
      <c r="N127" s="14">
        <v>1</v>
      </c>
      <c r="O127" s="12"/>
      <c r="P127" s="13"/>
      <c r="Q127" s="46"/>
      <c r="R127" s="87"/>
      <c r="S127" s="87"/>
      <c r="T127" s="87"/>
      <c r="U127" s="12"/>
      <c r="V127" s="13"/>
      <c r="W127" s="14"/>
      <c r="X127" s="12"/>
      <c r="Y127" s="13"/>
      <c r="Z127" s="14"/>
      <c r="AA127" s="12">
        <f t="shared" si="107"/>
        <v>12</v>
      </c>
      <c r="AB127" s="13">
        <f t="shared" si="107"/>
        <v>6</v>
      </c>
      <c r="AC127" s="46">
        <f t="shared" si="108"/>
        <v>18</v>
      </c>
    </row>
    <row r="128" spans="1:29" ht="12.6" hidden="1" customHeight="1" x14ac:dyDescent="0.2">
      <c r="A128" s="123" t="s">
        <v>72</v>
      </c>
      <c r="B128" s="3" t="s">
        <v>85</v>
      </c>
      <c r="C128" s="12"/>
      <c r="D128" s="13"/>
      <c r="E128" s="14"/>
      <c r="F128" s="12"/>
      <c r="G128" s="13"/>
      <c r="H128" s="14"/>
      <c r="I128" s="12"/>
      <c r="J128" s="13"/>
      <c r="K128" s="14"/>
      <c r="L128" s="12"/>
      <c r="M128" s="13"/>
      <c r="N128" s="14"/>
      <c r="O128" s="12"/>
      <c r="P128" s="13"/>
      <c r="Q128" s="46"/>
      <c r="R128" s="87"/>
      <c r="S128" s="87"/>
      <c r="T128" s="87"/>
      <c r="U128" s="12"/>
      <c r="V128" s="13"/>
      <c r="W128" s="14"/>
      <c r="X128" s="12"/>
      <c r="Y128" s="13"/>
      <c r="Z128" s="14"/>
      <c r="AA128" s="12">
        <f t="shared" si="107"/>
        <v>0</v>
      </c>
      <c r="AB128" s="13">
        <f t="shared" si="107"/>
        <v>0</v>
      </c>
      <c r="AC128" s="46">
        <f t="shared" si="108"/>
        <v>0</v>
      </c>
    </row>
    <row r="129" spans="1:29" s="4" customFormat="1" ht="12.6" customHeight="1" x14ac:dyDescent="0.2">
      <c r="A129" s="66" t="s">
        <v>110</v>
      </c>
      <c r="B129" s="9"/>
      <c r="C129" s="15">
        <f>SUM(C123:C128)</f>
        <v>104</v>
      </c>
      <c r="D129" s="16">
        <f t="shared" ref="D129:E129" si="109">SUM(D123:D128)</f>
        <v>41</v>
      </c>
      <c r="E129" s="17">
        <f t="shared" si="109"/>
        <v>145</v>
      </c>
      <c r="F129" s="15">
        <f>SUM(F123:F128)</f>
        <v>0</v>
      </c>
      <c r="G129" s="16">
        <f t="shared" ref="G129:H129" si="110">SUM(G123:G128)</f>
        <v>1</v>
      </c>
      <c r="H129" s="17">
        <f t="shared" si="110"/>
        <v>1</v>
      </c>
      <c r="I129" s="15">
        <f>SUM(I123:I128)</f>
        <v>0</v>
      </c>
      <c r="J129" s="16">
        <f t="shared" ref="J129:K129" si="111">SUM(J123:J128)</f>
        <v>1</v>
      </c>
      <c r="K129" s="17">
        <f t="shared" si="111"/>
        <v>1</v>
      </c>
      <c r="L129" s="15">
        <f>SUM(L123:L128)</f>
        <v>3</v>
      </c>
      <c r="M129" s="16">
        <f t="shared" ref="M129:N129" si="112">SUM(M123:M128)</f>
        <v>3</v>
      </c>
      <c r="N129" s="17">
        <f t="shared" si="112"/>
        <v>6</v>
      </c>
      <c r="O129" s="15">
        <f>SUM(O123:O128)</f>
        <v>0</v>
      </c>
      <c r="P129" s="16">
        <f t="shared" ref="P129:Q129" si="113">SUM(P123:P128)</f>
        <v>0</v>
      </c>
      <c r="Q129" s="47">
        <f t="shared" si="113"/>
        <v>0</v>
      </c>
      <c r="R129" s="88">
        <f>SUM(R123:R128)</f>
        <v>0</v>
      </c>
      <c r="S129" s="88">
        <f t="shared" ref="S129:T129" si="114">SUM(S123:S128)</f>
        <v>0</v>
      </c>
      <c r="T129" s="88">
        <f t="shared" si="114"/>
        <v>0</v>
      </c>
      <c r="U129" s="15">
        <f>SUM(U123:U128)</f>
        <v>1</v>
      </c>
      <c r="V129" s="16">
        <f t="shared" ref="V129:W129" si="115">SUM(V123:V128)</f>
        <v>0</v>
      </c>
      <c r="W129" s="17">
        <f t="shared" si="115"/>
        <v>1</v>
      </c>
      <c r="X129" s="15">
        <f>SUM(X123:X128)</f>
        <v>6</v>
      </c>
      <c r="Y129" s="16">
        <f t="shared" ref="Y129:Z129" si="116">SUM(Y123:Y128)</f>
        <v>4</v>
      </c>
      <c r="Z129" s="17">
        <f t="shared" si="116"/>
        <v>10</v>
      </c>
      <c r="AA129" s="15">
        <f>SUM(AA123:AA128)</f>
        <v>114</v>
      </c>
      <c r="AB129" s="16">
        <f>SUM(AB123:AB128)</f>
        <v>50</v>
      </c>
      <c r="AC129" s="47">
        <f>SUM(AC123:AC128)</f>
        <v>164</v>
      </c>
    </row>
    <row r="130" spans="1:29" ht="12.6" customHeight="1" x14ac:dyDescent="0.2">
      <c r="A130" s="575" t="s">
        <v>73</v>
      </c>
      <c r="B130" s="11" t="s">
        <v>2</v>
      </c>
      <c r="C130" s="102">
        <v>25</v>
      </c>
      <c r="D130" s="103">
        <v>13</v>
      </c>
      <c r="E130" s="104">
        <v>38</v>
      </c>
      <c r="F130" s="102">
        <v>2</v>
      </c>
      <c r="G130" s="103"/>
      <c r="H130" s="104">
        <v>2</v>
      </c>
      <c r="I130" s="102"/>
      <c r="J130" s="103"/>
      <c r="K130" s="104"/>
      <c r="L130" s="102">
        <v>2</v>
      </c>
      <c r="M130" s="103"/>
      <c r="N130" s="104">
        <v>2</v>
      </c>
      <c r="O130" s="102"/>
      <c r="P130" s="103"/>
      <c r="Q130" s="105"/>
      <c r="R130" s="139"/>
      <c r="S130" s="139"/>
      <c r="T130" s="139"/>
      <c r="U130" s="102">
        <v>8</v>
      </c>
      <c r="V130" s="103">
        <v>2</v>
      </c>
      <c r="W130" s="104">
        <v>10</v>
      </c>
      <c r="X130" s="102"/>
      <c r="Y130" s="103">
        <v>1</v>
      </c>
      <c r="Z130" s="104">
        <v>1</v>
      </c>
      <c r="AA130" s="102">
        <f t="shared" ref="AA130:AB135" si="117">SUM(C130,F130,I130,L130,O130,R130,U130,X130)</f>
        <v>37</v>
      </c>
      <c r="AB130" s="103">
        <f t="shared" si="117"/>
        <v>16</v>
      </c>
      <c r="AC130" s="105">
        <f t="shared" ref="AC130:AC135" si="118">SUM(AA130:AB130)</f>
        <v>53</v>
      </c>
    </row>
    <row r="131" spans="1:29" ht="12.6" hidden="1" customHeight="1" x14ac:dyDescent="0.2">
      <c r="A131" s="562"/>
      <c r="B131" s="3" t="s">
        <v>138</v>
      </c>
      <c r="C131" s="12"/>
      <c r="D131" s="13"/>
      <c r="E131" s="14"/>
      <c r="F131" s="12"/>
      <c r="G131" s="13"/>
      <c r="H131" s="14"/>
      <c r="I131" s="12"/>
      <c r="J131" s="13"/>
      <c r="K131" s="14"/>
      <c r="L131" s="12"/>
      <c r="M131" s="13"/>
      <c r="N131" s="14"/>
      <c r="O131" s="12"/>
      <c r="P131" s="13"/>
      <c r="Q131" s="46"/>
      <c r="R131" s="87"/>
      <c r="S131" s="87"/>
      <c r="T131" s="87"/>
      <c r="U131" s="12"/>
      <c r="V131" s="13"/>
      <c r="W131" s="14"/>
      <c r="X131" s="12"/>
      <c r="Y131" s="13"/>
      <c r="Z131" s="14"/>
      <c r="AA131" s="12">
        <f t="shared" si="117"/>
        <v>0</v>
      </c>
      <c r="AB131" s="13">
        <f t="shared" si="117"/>
        <v>0</v>
      </c>
      <c r="AC131" s="46">
        <f t="shared" si="118"/>
        <v>0</v>
      </c>
    </row>
    <row r="132" spans="1:29" ht="12.6" customHeight="1" x14ac:dyDescent="0.2">
      <c r="A132" s="123" t="s">
        <v>136</v>
      </c>
      <c r="B132" s="3" t="s">
        <v>85</v>
      </c>
      <c r="C132" s="12"/>
      <c r="D132" s="13"/>
      <c r="E132" s="14"/>
      <c r="F132" s="12"/>
      <c r="G132" s="13"/>
      <c r="H132" s="14"/>
      <c r="I132" s="12"/>
      <c r="J132" s="13"/>
      <c r="K132" s="14"/>
      <c r="L132" s="12">
        <v>1</v>
      </c>
      <c r="M132" s="13"/>
      <c r="N132" s="14">
        <v>1</v>
      </c>
      <c r="O132" s="12"/>
      <c r="P132" s="13"/>
      <c r="Q132" s="46"/>
      <c r="R132" s="87"/>
      <c r="S132" s="87"/>
      <c r="T132" s="87"/>
      <c r="U132" s="12"/>
      <c r="V132" s="13"/>
      <c r="W132" s="14"/>
      <c r="X132" s="12"/>
      <c r="Y132" s="13"/>
      <c r="Z132" s="14"/>
      <c r="AA132" s="12">
        <f t="shared" si="117"/>
        <v>1</v>
      </c>
      <c r="AB132" s="13">
        <f t="shared" si="117"/>
        <v>0</v>
      </c>
      <c r="AC132" s="46">
        <f t="shared" si="118"/>
        <v>1</v>
      </c>
    </row>
    <row r="133" spans="1:29" ht="12.6" customHeight="1" x14ac:dyDescent="0.2">
      <c r="A133" s="123" t="s">
        <v>137</v>
      </c>
      <c r="B133" s="3" t="s">
        <v>2</v>
      </c>
      <c r="C133" s="12">
        <v>8</v>
      </c>
      <c r="D133" s="13">
        <v>9</v>
      </c>
      <c r="E133" s="14">
        <v>17</v>
      </c>
      <c r="F133" s="12">
        <v>2</v>
      </c>
      <c r="G133" s="13"/>
      <c r="H133" s="14">
        <v>2</v>
      </c>
      <c r="I133" s="12"/>
      <c r="J133" s="13"/>
      <c r="K133" s="14"/>
      <c r="L133" s="12">
        <v>2</v>
      </c>
      <c r="M133" s="13"/>
      <c r="N133" s="14">
        <v>2</v>
      </c>
      <c r="O133" s="12"/>
      <c r="P133" s="13"/>
      <c r="Q133" s="46"/>
      <c r="R133" s="87"/>
      <c r="S133" s="87"/>
      <c r="T133" s="87"/>
      <c r="U133" s="12"/>
      <c r="V133" s="13"/>
      <c r="W133" s="14"/>
      <c r="X133" s="12">
        <v>2</v>
      </c>
      <c r="Y133" s="13"/>
      <c r="Z133" s="14">
        <v>2</v>
      </c>
      <c r="AA133" s="12">
        <f t="shared" si="117"/>
        <v>14</v>
      </c>
      <c r="AB133" s="13">
        <f t="shared" si="117"/>
        <v>9</v>
      </c>
      <c r="AC133" s="46">
        <f t="shared" si="118"/>
        <v>23</v>
      </c>
    </row>
    <row r="134" spans="1:29" ht="12.6" customHeight="1" x14ac:dyDescent="0.2">
      <c r="A134" s="123" t="s">
        <v>27</v>
      </c>
      <c r="B134" s="3" t="s">
        <v>90</v>
      </c>
      <c r="C134" s="12">
        <v>1</v>
      </c>
      <c r="D134" s="13"/>
      <c r="E134" s="14">
        <v>1</v>
      </c>
      <c r="F134" s="12"/>
      <c r="G134" s="13"/>
      <c r="H134" s="14"/>
      <c r="I134" s="12"/>
      <c r="J134" s="13"/>
      <c r="K134" s="14"/>
      <c r="L134" s="12">
        <v>1</v>
      </c>
      <c r="M134" s="13"/>
      <c r="N134" s="14">
        <v>1</v>
      </c>
      <c r="O134" s="12"/>
      <c r="P134" s="13"/>
      <c r="Q134" s="46"/>
      <c r="R134" s="87"/>
      <c r="S134" s="87"/>
      <c r="T134" s="87"/>
      <c r="U134" s="12"/>
      <c r="V134" s="13"/>
      <c r="W134" s="14"/>
      <c r="X134" s="12"/>
      <c r="Y134" s="13"/>
      <c r="Z134" s="14"/>
      <c r="AA134" s="12">
        <f t="shared" si="117"/>
        <v>2</v>
      </c>
      <c r="AB134" s="13">
        <f t="shared" si="117"/>
        <v>0</v>
      </c>
      <c r="AC134" s="46">
        <f t="shared" si="118"/>
        <v>2</v>
      </c>
    </row>
    <row r="135" spans="1:29" ht="12.6" customHeight="1" x14ac:dyDescent="0.2">
      <c r="A135" s="123" t="s">
        <v>3</v>
      </c>
      <c r="B135" s="3" t="s">
        <v>90</v>
      </c>
      <c r="C135" s="12">
        <v>1</v>
      </c>
      <c r="D135" s="13"/>
      <c r="E135" s="14">
        <v>1</v>
      </c>
      <c r="F135" s="12"/>
      <c r="G135" s="13"/>
      <c r="H135" s="14"/>
      <c r="I135" s="12"/>
      <c r="J135" s="13"/>
      <c r="K135" s="14"/>
      <c r="L135" s="12"/>
      <c r="M135" s="13"/>
      <c r="N135" s="14"/>
      <c r="O135" s="12"/>
      <c r="P135" s="13"/>
      <c r="Q135" s="46"/>
      <c r="R135" s="87"/>
      <c r="S135" s="87"/>
      <c r="T135" s="87"/>
      <c r="U135" s="12"/>
      <c r="V135" s="13"/>
      <c r="W135" s="14"/>
      <c r="X135" s="12"/>
      <c r="Y135" s="13">
        <v>1</v>
      </c>
      <c r="Z135" s="14">
        <v>1</v>
      </c>
      <c r="AA135" s="12">
        <f t="shared" si="117"/>
        <v>1</v>
      </c>
      <c r="AB135" s="13">
        <f t="shared" si="117"/>
        <v>1</v>
      </c>
      <c r="AC135" s="46">
        <f t="shared" si="118"/>
        <v>2</v>
      </c>
    </row>
    <row r="136" spans="1:29" s="10" customFormat="1" ht="12.6" customHeight="1" x14ac:dyDescent="0.25">
      <c r="A136" s="56" t="s">
        <v>111</v>
      </c>
      <c r="B136" s="34"/>
      <c r="C136" s="98">
        <f>SUM(C122,C129,C130,C131,C132,C133,C134,C135)</f>
        <v>143</v>
      </c>
      <c r="D136" s="101">
        <f t="shared" ref="D136:AC136" si="119">SUM(D122,D129,D130,D131,D132,D133,D134,D135)</f>
        <v>70</v>
      </c>
      <c r="E136" s="37">
        <f t="shared" si="119"/>
        <v>213</v>
      </c>
      <c r="F136" s="35">
        <f t="shared" si="119"/>
        <v>4</v>
      </c>
      <c r="G136" s="36">
        <f t="shared" si="119"/>
        <v>3</v>
      </c>
      <c r="H136" s="37">
        <f t="shared" si="119"/>
        <v>7</v>
      </c>
      <c r="I136" s="35">
        <f t="shared" si="119"/>
        <v>0</v>
      </c>
      <c r="J136" s="36">
        <f t="shared" si="119"/>
        <v>2</v>
      </c>
      <c r="K136" s="37">
        <f t="shared" si="119"/>
        <v>2</v>
      </c>
      <c r="L136" s="35">
        <f t="shared" si="119"/>
        <v>9</v>
      </c>
      <c r="M136" s="101">
        <f t="shared" si="119"/>
        <v>3</v>
      </c>
      <c r="N136" s="37">
        <f t="shared" si="119"/>
        <v>12</v>
      </c>
      <c r="O136" s="35">
        <f t="shared" si="119"/>
        <v>1</v>
      </c>
      <c r="P136" s="36">
        <f t="shared" si="119"/>
        <v>0</v>
      </c>
      <c r="Q136" s="57">
        <f t="shared" si="119"/>
        <v>1</v>
      </c>
      <c r="R136" s="34">
        <f t="shared" si="119"/>
        <v>0</v>
      </c>
      <c r="S136" s="34">
        <f t="shared" si="119"/>
        <v>0</v>
      </c>
      <c r="T136" s="34">
        <f t="shared" si="119"/>
        <v>0</v>
      </c>
      <c r="U136" s="35">
        <f t="shared" si="119"/>
        <v>9</v>
      </c>
      <c r="V136" s="36">
        <f t="shared" si="119"/>
        <v>2</v>
      </c>
      <c r="W136" s="37">
        <f t="shared" si="119"/>
        <v>11</v>
      </c>
      <c r="X136" s="35">
        <f t="shared" si="119"/>
        <v>8</v>
      </c>
      <c r="Y136" s="36">
        <f t="shared" si="119"/>
        <v>6</v>
      </c>
      <c r="Z136" s="37">
        <f t="shared" si="119"/>
        <v>14</v>
      </c>
      <c r="AA136" s="98">
        <f t="shared" si="119"/>
        <v>174</v>
      </c>
      <c r="AB136" s="36">
        <f t="shared" si="119"/>
        <v>86</v>
      </c>
      <c r="AC136" s="57">
        <f t="shared" si="119"/>
        <v>260</v>
      </c>
    </row>
    <row r="137" spans="1:29" ht="12.6" customHeight="1" x14ac:dyDescent="0.2">
      <c r="A137" s="123" t="s">
        <v>74</v>
      </c>
      <c r="B137" s="3" t="s">
        <v>2</v>
      </c>
      <c r="C137" s="12">
        <v>32</v>
      </c>
      <c r="D137" s="13">
        <v>25</v>
      </c>
      <c r="E137" s="14">
        <v>57</v>
      </c>
      <c r="F137" s="12">
        <v>1</v>
      </c>
      <c r="G137" s="13"/>
      <c r="H137" s="14">
        <v>1</v>
      </c>
      <c r="I137" s="12"/>
      <c r="J137" s="13"/>
      <c r="K137" s="14"/>
      <c r="L137" s="12">
        <v>2</v>
      </c>
      <c r="M137" s="13"/>
      <c r="N137" s="14">
        <v>2</v>
      </c>
      <c r="O137" s="12"/>
      <c r="P137" s="13"/>
      <c r="Q137" s="46"/>
      <c r="R137" s="87"/>
      <c r="S137" s="87"/>
      <c r="T137" s="87"/>
      <c r="U137" s="12"/>
      <c r="V137" s="13"/>
      <c r="W137" s="14"/>
      <c r="X137" s="12"/>
      <c r="Y137" s="13"/>
      <c r="Z137" s="14"/>
      <c r="AA137" s="12">
        <f t="shared" ref="AA137:AB150" si="120">SUM(C137,F137,I137,L137,O137,R137,U137,X137)</f>
        <v>35</v>
      </c>
      <c r="AB137" s="13">
        <f t="shared" si="120"/>
        <v>25</v>
      </c>
      <c r="AC137" s="46">
        <f t="shared" ref="AC137:AC150" si="121">SUM(AA137:AB137)</f>
        <v>60</v>
      </c>
    </row>
    <row r="138" spans="1:29" ht="12.6" hidden="1" customHeight="1" x14ac:dyDescent="0.2">
      <c r="A138" s="73" t="s">
        <v>75</v>
      </c>
      <c r="B138" s="74" t="s">
        <v>87</v>
      </c>
      <c r="C138" s="75"/>
      <c r="D138" s="76"/>
      <c r="E138" s="77"/>
      <c r="F138" s="75"/>
      <c r="G138" s="76"/>
      <c r="H138" s="77"/>
      <c r="I138" s="75"/>
      <c r="J138" s="76"/>
      <c r="K138" s="77"/>
      <c r="L138" s="75"/>
      <c r="M138" s="76"/>
      <c r="N138" s="77"/>
      <c r="O138" s="75"/>
      <c r="P138" s="76"/>
      <c r="Q138" s="78"/>
      <c r="R138" s="130"/>
      <c r="S138" s="130"/>
      <c r="T138" s="130"/>
      <c r="U138" s="75"/>
      <c r="V138" s="76"/>
      <c r="W138" s="77"/>
      <c r="X138" s="75"/>
      <c r="Y138" s="76"/>
      <c r="Z138" s="77"/>
      <c r="AA138" s="75">
        <f t="shared" si="120"/>
        <v>0</v>
      </c>
      <c r="AB138" s="76">
        <f t="shared" si="120"/>
        <v>0</v>
      </c>
      <c r="AC138" s="78">
        <f t="shared" si="121"/>
        <v>0</v>
      </c>
    </row>
    <row r="139" spans="1:29" ht="12.6" hidden="1" customHeight="1" x14ac:dyDescent="0.2">
      <c r="A139" s="73" t="s">
        <v>76</v>
      </c>
      <c r="B139" s="74" t="s">
        <v>2</v>
      </c>
      <c r="C139" s="75"/>
      <c r="D139" s="76"/>
      <c r="E139" s="77"/>
      <c r="F139" s="75"/>
      <c r="G139" s="76"/>
      <c r="H139" s="77"/>
      <c r="I139" s="75"/>
      <c r="J139" s="76"/>
      <c r="K139" s="77"/>
      <c r="L139" s="75"/>
      <c r="M139" s="76"/>
      <c r="N139" s="77"/>
      <c r="O139" s="75"/>
      <c r="P139" s="76"/>
      <c r="Q139" s="78"/>
      <c r="R139" s="130"/>
      <c r="S139" s="130"/>
      <c r="T139" s="130"/>
      <c r="U139" s="75"/>
      <c r="V139" s="76"/>
      <c r="W139" s="77"/>
      <c r="X139" s="75"/>
      <c r="Y139" s="76"/>
      <c r="Z139" s="77"/>
      <c r="AA139" s="75">
        <f t="shared" si="120"/>
        <v>0</v>
      </c>
      <c r="AB139" s="76">
        <f t="shared" si="120"/>
        <v>0</v>
      </c>
      <c r="AC139" s="78">
        <f t="shared" si="121"/>
        <v>0</v>
      </c>
    </row>
    <row r="140" spans="1:29" ht="12.6" hidden="1" customHeight="1" x14ac:dyDescent="0.2">
      <c r="A140" s="73" t="s">
        <v>77</v>
      </c>
      <c r="B140" s="74" t="s">
        <v>87</v>
      </c>
      <c r="C140" s="75"/>
      <c r="D140" s="76"/>
      <c r="E140" s="77"/>
      <c r="F140" s="75"/>
      <c r="G140" s="76"/>
      <c r="H140" s="77"/>
      <c r="I140" s="75"/>
      <c r="J140" s="76"/>
      <c r="K140" s="77"/>
      <c r="L140" s="75"/>
      <c r="M140" s="76"/>
      <c r="N140" s="77"/>
      <c r="O140" s="75"/>
      <c r="P140" s="76"/>
      <c r="Q140" s="78"/>
      <c r="R140" s="130"/>
      <c r="S140" s="130"/>
      <c r="T140" s="130"/>
      <c r="U140" s="75"/>
      <c r="V140" s="76"/>
      <c r="W140" s="77"/>
      <c r="X140" s="75"/>
      <c r="Y140" s="76"/>
      <c r="Z140" s="77"/>
      <c r="AA140" s="75">
        <f t="shared" si="120"/>
        <v>0</v>
      </c>
      <c r="AB140" s="76">
        <f t="shared" si="120"/>
        <v>0</v>
      </c>
      <c r="AC140" s="78">
        <f t="shared" si="121"/>
        <v>0</v>
      </c>
    </row>
    <row r="141" spans="1:29" ht="12.6" hidden="1" customHeight="1" x14ac:dyDescent="0.2">
      <c r="A141" s="73" t="s">
        <v>78</v>
      </c>
      <c r="B141" s="74" t="s">
        <v>2</v>
      </c>
      <c r="C141" s="75"/>
      <c r="D141" s="76"/>
      <c r="E141" s="77"/>
      <c r="F141" s="75"/>
      <c r="G141" s="76"/>
      <c r="H141" s="77"/>
      <c r="I141" s="75"/>
      <c r="J141" s="76"/>
      <c r="K141" s="77"/>
      <c r="L141" s="75"/>
      <c r="M141" s="76"/>
      <c r="N141" s="77"/>
      <c r="O141" s="75"/>
      <c r="P141" s="76"/>
      <c r="Q141" s="78"/>
      <c r="R141" s="130"/>
      <c r="S141" s="130"/>
      <c r="T141" s="130"/>
      <c r="U141" s="75"/>
      <c r="V141" s="76"/>
      <c r="W141" s="77"/>
      <c r="X141" s="75"/>
      <c r="Y141" s="76"/>
      <c r="Z141" s="77"/>
      <c r="AA141" s="75">
        <f t="shared" si="120"/>
        <v>0</v>
      </c>
      <c r="AB141" s="76">
        <f t="shared" si="120"/>
        <v>0</v>
      </c>
      <c r="AC141" s="78">
        <f t="shared" si="121"/>
        <v>0</v>
      </c>
    </row>
    <row r="142" spans="1:29" ht="12.6" customHeight="1" x14ac:dyDescent="0.2">
      <c r="A142" s="73" t="s">
        <v>79</v>
      </c>
      <c r="B142" s="74" t="s">
        <v>2</v>
      </c>
      <c r="C142" s="75">
        <v>29</v>
      </c>
      <c r="D142" s="76">
        <v>3</v>
      </c>
      <c r="E142" s="77">
        <v>32</v>
      </c>
      <c r="F142" s="75">
        <v>4</v>
      </c>
      <c r="G142" s="76"/>
      <c r="H142" s="77">
        <v>4</v>
      </c>
      <c r="I142" s="75"/>
      <c r="J142" s="76"/>
      <c r="K142" s="77"/>
      <c r="L142" s="75">
        <v>2</v>
      </c>
      <c r="M142" s="76"/>
      <c r="N142" s="77">
        <v>2</v>
      </c>
      <c r="O142" s="75"/>
      <c r="P142" s="76"/>
      <c r="Q142" s="78"/>
      <c r="R142" s="130"/>
      <c r="S142" s="130"/>
      <c r="T142" s="130"/>
      <c r="U142" s="75">
        <v>2</v>
      </c>
      <c r="V142" s="76"/>
      <c r="W142" s="77">
        <v>2</v>
      </c>
      <c r="X142" s="75">
        <v>3</v>
      </c>
      <c r="Y142" s="76"/>
      <c r="Z142" s="77">
        <v>3</v>
      </c>
      <c r="AA142" s="75">
        <f t="shared" si="120"/>
        <v>40</v>
      </c>
      <c r="AB142" s="76">
        <f t="shared" si="120"/>
        <v>3</v>
      </c>
      <c r="AC142" s="78">
        <f t="shared" si="121"/>
        <v>43</v>
      </c>
    </row>
    <row r="143" spans="1:29" ht="12.6" customHeight="1" x14ac:dyDescent="0.2">
      <c r="A143" s="73" t="s">
        <v>80</v>
      </c>
      <c r="B143" s="74" t="s">
        <v>87</v>
      </c>
      <c r="C143" s="75">
        <v>3</v>
      </c>
      <c r="D143" s="76"/>
      <c r="E143" s="77">
        <v>3</v>
      </c>
      <c r="F143" s="75"/>
      <c r="G143" s="76"/>
      <c r="H143" s="77"/>
      <c r="I143" s="75"/>
      <c r="J143" s="76"/>
      <c r="K143" s="77"/>
      <c r="L143" s="75"/>
      <c r="M143" s="76"/>
      <c r="N143" s="77"/>
      <c r="O143" s="75"/>
      <c r="P143" s="76"/>
      <c r="Q143" s="78"/>
      <c r="R143" s="130"/>
      <c r="S143" s="130"/>
      <c r="T143" s="130"/>
      <c r="U143" s="75"/>
      <c r="V143" s="76"/>
      <c r="W143" s="77"/>
      <c r="X143" s="75"/>
      <c r="Y143" s="76"/>
      <c r="Z143" s="77"/>
      <c r="AA143" s="75">
        <f t="shared" si="120"/>
        <v>3</v>
      </c>
      <c r="AB143" s="76">
        <f t="shared" si="120"/>
        <v>0</v>
      </c>
      <c r="AC143" s="78">
        <f t="shared" si="121"/>
        <v>3</v>
      </c>
    </row>
    <row r="144" spans="1:29" ht="12.6" customHeight="1" x14ac:dyDescent="0.2">
      <c r="A144" s="73" t="s">
        <v>81</v>
      </c>
      <c r="B144" s="74" t="s">
        <v>2</v>
      </c>
      <c r="C144" s="75">
        <v>57</v>
      </c>
      <c r="D144" s="76">
        <v>4</v>
      </c>
      <c r="E144" s="77">
        <v>61</v>
      </c>
      <c r="F144" s="75">
        <v>2</v>
      </c>
      <c r="G144" s="76"/>
      <c r="H144" s="77">
        <v>2</v>
      </c>
      <c r="I144" s="75">
        <v>1</v>
      </c>
      <c r="J144" s="76"/>
      <c r="K144" s="77">
        <v>1</v>
      </c>
      <c r="L144" s="75">
        <v>3</v>
      </c>
      <c r="M144" s="76">
        <v>1</v>
      </c>
      <c r="N144" s="77">
        <v>4</v>
      </c>
      <c r="O144" s="75">
        <v>1</v>
      </c>
      <c r="P144" s="76"/>
      <c r="Q144" s="78">
        <v>1</v>
      </c>
      <c r="R144" s="130"/>
      <c r="S144" s="130"/>
      <c r="T144" s="130"/>
      <c r="U144" s="75">
        <v>1</v>
      </c>
      <c r="V144" s="76"/>
      <c r="W144" s="77">
        <v>1</v>
      </c>
      <c r="X144" s="75">
        <v>6</v>
      </c>
      <c r="Y144" s="76"/>
      <c r="Z144" s="77">
        <v>6</v>
      </c>
      <c r="AA144" s="75">
        <f t="shared" si="120"/>
        <v>71</v>
      </c>
      <c r="AB144" s="76">
        <f t="shared" si="120"/>
        <v>5</v>
      </c>
      <c r="AC144" s="78">
        <f t="shared" si="121"/>
        <v>76</v>
      </c>
    </row>
    <row r="145" spans="1:29" ht="12.6" customHeight="1" x14ac:dyDescent="0.2">
      <c r="A145" s="73" t="s">
        <v>112</v>
      </c>
      <c r="B145" s="74" t="s">
        <v>87</v>
      </c>
      <c r="C145" s="75"/>
      <c r="D145" s="76">
        <v>1</v>
      </c>
      <c r="E145" s="77">
        <v>1</v>
      </c>
      <c r="F145" s="75"/>
      <c r="G145" s="76"/>
      <c r="H145" s="77"/>
      <c r="I145" s="75"/>
      <c r="J145" s="76"/>
      <c r="K145" s="77"/>
      <c r="L145" s="75"/>
      <c r="M145" s="76"/>
      <c r="N145" s="77"/>
      <c r="O145" s="75"/>
      <c r="P145" s="76"/>
      <c r="Q145" s="78"/>
      <c r="R145" s="130"/>
      <c r="S145" s="130"/>
      <c r="T145" s="130"/>
      <c r="U145" s="75">
        <v>1</v>
      </c>
      <c r="V145" s="76"/>
      <c r="W145" s="77">
        <v>1</v>
      </c>
      <c r="X145" s="75"/>
      <c r="Y145" s="76"/>
      <c r="Z145" s="77"/>
      <c r="AA145" s="75">
        <f t="shared" si="120"/>
        <v>1</v>
      </c>
      <c r="AB145" s="76">
        <f t="shared" si="120"/>
        <v>1</v>
      </c>
      <c r="AC145" s="78">
        <f t="shared" si="121"/>
        <v>2</v>
      </c>
    </row>
    <row r="146" spans="1:29" ht="12.6" customHeight="1" x14ac:dyDescent="0.2">
      <c r="A146" s="73" t="s">
        <v>82</v>
      </c>
      <c r="B146" s="74" t="s">
        <v>2</v>
      </c>
      <c r="C146" s="75">
        <v>4</v>
      </c>
      <c r="D146" s="76"/>
      <c r="E146" s="77">
        <v>4</v>
      </c>
      <c r="F146" s="75">
        <v>1</v>
      </c>
      <c r="G146" s="76"/>
      <c r="H146" s="77">
        <v>1</v>
      </c>
      <c r="I146" s="75"/>
      <c r="J146" s="76"/>
      <c r="K146" s="77"/>
      <c r="L146" s="75"/>
      <c r="M146" s="76"/>
      <c r="N146" s="77"/>
      <c r="O146" s="75">
        <v>1</v>
      </c>
      <c r="P146" s="76"/>
      <c r="Q146" s="78">
        <v>1</v>
      </c>
      <c r="R146" s="130"/>
      <c r="S146" s="130"/>
      <c r="T146" s="130"/>
      <c r="U146" s="75"/>
      <c r="V146" s="76"/>
      <c r="W146" s="77"/>
      <c r="X146" s="75">
        <v>1</v>
      </c>
      <c r="Y146" s="76"/>
      <c r="Z146" s="77">
        <v>1</v>
      </c>
      <c r="AA146" s="75">
        <f t="shared" si="120"/>
        <v>7</v>
      </c>
      <c r="AB146" s="76">
        <f t="shared" si="120"/>
        <v>0</v>
      </c>
      <c r="AC146" s="78">
        <f t="shared" si="121"/>
        <v>7</v>
      </c>
    </row>
    <row r="147" spans="1:29" ht="12.6" hidden="1" customHeight="1" x14ac:dyDescent="0.2">
      <c r="A147" s="73" t="s">
        <v>83</v>
      </c>
      <c r="B147" s="74" t="s">
        <v>85</v>
      </c>
      <c r="C147" s="75"/>
      <c r="D147" s="76"/>
      <c r="E147" s="77"/>
      <c r="F147" s="75"/>
      <c r="G147" s="76"/>
      <c r="H147" s="77"/>
      <c r="I147" s="75"/>
      <c r="J147" s="76"/>
      <c r="K147" s="77"/>
      <c r="L147" s="75"/>
      <c r="M147" s="76"/>
      <c r="N147" s="77"/>
      <c r="O147" s="75"/>
      <c r="P147" s="76"/>
      <c r="Q147" s="78"/>
      <c r="R147" s="130"/>
      <c r="S147" s="130"/>
      <c r="T147" s="130"/>
      <c r="U147" s="75"/>
      <c r="V147" s="76"/>
      <c r="W147" s="77"/>
      <c r="X147" s="75"/>
      <c r="Y147" s="76"/>
      <c r="Z147" s="77"/>
      <c r="AA147" s="75">
        <f t="shared" si="120"/>
        <v>0</v>
      </c>
      <c r="AB147" s="76">
        <f t="shared" si="120"/>
        <v>0</v>
      </c>
      <c r="AC147" s="78">
        <f t="shared" si="121"/>
        <v>0</v>
      </c>
    </row>
    <row r="148" spans="1:29" ht="12.6" customHeight="1" x14ac:dyDescent="0.2">
      <c r="A148" s="73" t="s">
        <v>84</v>
      </c>
      <c r="B148" s="74" t="s">
        <v>86</v>
      </c>
      <c r="C148" s="75">
        <v>20</v>
      </c>
      <c r="D148" s="76">
        <v>1</v>
      </c>
      <c r="E148" s="77">
        <v>21</v>
      </c>
      <c r="F148" s="75">
        <v>7</v>
      </c>
      <c r="G148" s="76">
        <v>1</v>
      </c>
      <c r="H148" s="77">
        <v>8</v>
      </c>
      <c r="I148" s="75"/>
      <c r="J148" s="76"/>
      <c r="K148" s="77"/>
      <c r="L148" s="75">
        <v>1</v>
      </c>
      <c r="M148" s="76"/>
      <c r="N148" s="77">
        <v>1</v>
      </c>
      <c r="O148" s="75">
        <v>1</v>
      </c>
      <c r="P148" s="76"/>
      <c r="Q148" s="78">
        <v>1</v>
      </c>
      <c r="R148" s="130"/>
      <c r="S148" s="130"/>
      <c r="T148" s="130"/>
      <c r="U148" s="75"/>
      <c r="V148" s="76"/>
      <c r="W148" s="77"/>
      <c r="X148" s="75">
        <v>3</v>
      </c>
      <c r="Y148" s="76"/>
      <c r="Z148" s="77">
        <v>3</v>
      </c>
      <c r="AA148" s="75">
        <f t="shared" si="120"/>
        <v>32</v>
      </c>
      <c r="AB148" s="76">
        <f t="shared" si="120"/>
        <v>2</v>
      </c>
      <c r="AC148" s="78">
        <f t="shared" si="121"/>
        <v>34</v>
      </c>
    </row>
    <row r="149" spans="1:29" ht="12.6" customHeight="1" x14ac:dyDescent="0.2">
      <c r="A149" s="73" t="s">
        <v>27</v>
      </c>
      <c r="B149" s="74" t="s">
        <v>90</v>
      </c>
      <c r="C149" s="75">
        <v>1</v>
      </c>
      <c r="D149" s="76"/>
      <c r="E149" s="77">
        <v>1</v>
      </c>
      <c r="F149" s="75"/>
      <c r="G149" s="76"/>
      <c r="H149" s="77"/>
      <c r="I149" s="75"/>
      <c r="J149" s="76"/>
      <c r="K149" s="77"/>
      <c r="L149" s="75"/>
      <c r="M149" s="76"/>
      <c r="N149" s="77"/>
      <c r="O149" s="75"/>
      <c r="P149" s="76"/>
      <c r="Q149" s="78"/>
      <c r="R149" s="130"/>
      <c r="S149" s="130"/>
      <c r="T149" s="130"/>
      <c r="U149" s="75"/>
      <c r="V149" s="76"/>
      <c r="W149" s="77"/>
      <c r="X149" s="75"/>
      <c r="Y149" s="76"/>
      <c r="Z149" s="77"/>
      <c r="AA149" s="75">
        <f t="shared" si="120"/>
        <v>1</v>
      </c>
      <c r="AB149" s="76">
        <f t="shared" si="120"/>
        <v>0</v>
      </c>
      <c r="AC149" s="78">
        <f t="shared" si="121"/>
        <v>1</v>
      </c>
    </row>
    <row r="150" spans="1:29" ht="12.6" hidden="1" customHeight="1" x14ac:dyDescent="0.2">
      <c r="A150" s="123" t="s">
        <v>3</v>
      </c>
      <c r="B150" s="3" t="s">
        <v>90</v>
      </c>
      <c r="C150" s="12"/>
      <c r="D150" s="13"/>
      <c r="E150" s="14"/>
      <c r="F150" s="12"/>
      <c r="G150" s="13"/>
      <c r="H150" s="14"/>
      <c r="I150" s="12"/>
      <c r="J150" s="13"/>
      <c r="K150" s="14"/>
      <c r="L150" s="12"/>
      <c r="M150" s="13"/>
      <c r="N150" s="14"/>
      <c r="O150" s="12"/>
      <c r="P150" s="13"/>
      <c r="Q150" s="46"/>
      <c r="R150" s="87"/>
      <c r="S150" s="87"/>
      <c r="T150" s="87"/>
      <c r="U150" s="12"/>
      <c r="V150" s="13"/>
      <c r="W150" s="14"/>
      <c r="X150" s="12"/>
      <c r="Y150" s="13"/>
      <c r="Z150" s="14"/>
      <c r="AA150" s="12">
        <f t="shared" si="120"/>
        <v>0</v>
      </c>
      <c r="AB150" s="13">
        <f t="shared" si="120"/>
        <v>0</v>
      </c>
      <c r="AC150" s="46">
        <f t="shared" si="121"/>
        <v>0</v>
      </c>
    </row>
    <row r="151" spans="1:29" s="10" customFormat="1" ht="12.6" customHeight="1" x14ac:dyDescent="0.25">
      <c r="A151" s="58" t="s">
        <v>113</v>
      </c>
      <c r="B151" s="38"/>
      <c r="C151" s="99">
        <f>SUM(C137:C150)</f>
        <v>146</v>
      </c>
      <c r="D151" s="40">
        <f t="shared" ref="D151:AC151" si="122">SUM(D137:D150)</f>
        <v>34</v>
      </c>
      <c r="E151" s="41">
        <f t="shared" ref="E151" si="123">C151+D151</f>
        <v>180</v>
      </c>
      <c r="F151" s="39">
        <f>SUM(F137:F150)</f>
        <v>15</v>
      </c>
      <c r="G151" s="40">
        <f t="shared" ref="G151" si="124">SUM(G137:G150)</f>
        <v>1</v>
      </c>
      <c r="H151" s="41">
        <f>F151+G151</f>
        <v>16</v>
      </c>
      <c r="I151" s="39">
        <f>SUM(I137:I150)</f>
        <v>1</v>
      </c>
      <c r="J151" s="40">
        <f t="shared" ref="J151" si="125">SUM(J137:J150)</f>
        <v>0</v>
      </c>
      <c r="K151" s="41">
        <f t="shared" ref="K151" si="126">I151+J151</f>
        <v>1</v>
      </c>
      <c r="L151" s="39">
        <f>SUM(L137:L150)</f>
        <v>8</v>
      </c>
      <c r="M151" s="40">
        <f t="shared" ref="M151" si="127">SUM(M137:M150)</f>
        <v>1</v>
      </c>
      <c r="N151" s="41">
        <f t="shared" ref="N151" si="128">L151+M151</f>
        <v>9</v>
      </c>
      <c r="O151" s="39">
        <f>SUM(O137:O150)</f>
        <v>3</v>
      </c>
      <c r="P151" s="40">
        <f t="shared" ref="P151" si="129">SUM(P137:P150)</f>
        <v>0</v>
      </c>
      <c r="Q151" s="59">
        <f t="shared" ref="Q151" si="130">O151+P151</f>
        <v>3</v>
      </c>
      <c r="R151" s="38">
        <f>SUM(R137:R150)</f>
        <v>0</v>
      </c>
      <c r="S151" s="38">
        <f t="shared" ref="S151" si="131">SUM(S137:S150)</f>
        <v>0</v>
      </c>
      <c r="T151" s="38">
        <f t="shared" ref="T151" si="132">R151+S151</f>
        <v>0</v>
      </c>
      <c r="U151" s="39">
        <f>SUM(U137:U150)</f>
        <v>4</v>
      </c>
      <c r="V151" s="40">
        <f t="shared" ref="V151" si="133">SUM(V137:V150)</f>
        <v>0</v>
      </c>
      <c r="W151" s="41">
        <f t="shared" ref="W151" si="134">U151+V151</f>
        <v>4</v>
      </c>
      <c r="X151" s="39">
        <f>SUM(X137:X150)</f>
        <v>13</v>
      </c>
      <c r="Y151" s="40">
        <f t="shared" ref="Y151" si="135">SUM(Y137:Y150)</f>
        <v>0</v>
      </c>
      <c r="Z151" s="41">
        <f t="shared" ref="Z151" si="136">X151+Y151</f>
        <v>13</v>
      </c>
      <c r="AA151" s="39">
        <f t="shared" si="122"/>
        <v>190</v>
      </c>
      <c r="AB151" s="40">
        <f t="shared" si="122"/>
        <v>36</v>
      </c>
      <c r="AC151" s="59">
        <f t="shared" si="122"/>
        <v>226</v>
      </c>
    </row>
    <row r="152" spans="1:29" ht="12.6" customHeight="1" x14ac:dyDescent="0.2">
      <c r="A152" s="123" t="s">
        <v>123</v>
      </c>
      <c r="B152" s="3" t="s">
        <v>86</v>
      </c>
      <c r="C152" s="12">
        <v>81</v>
      </c>
      <c r="D152" s="13">
        <v>81</v>
      </c>
      <c r="E152" s="14">
        <v>162</v>
      </c>
      <c r="F152" s="12">
        <v>8</v>
      </c>
      <c r="G152" s="13">
        <v>7</v>
      </c>
      <c r="H152" s="14">
        <v>15</v>
      </c>
      <c r="I152" s="12">
        <v>0</v>
      </c>
      <c r="J152" s="13">
        <v>3</v>
      </c>
      <c r="K152" s="14">
        <v>3</v>
      </c>
      <c r="L152" s="12">
        <v>33</v>
      </c>
      <c r="M152" s="13">
        <v>46</v>
      </c>
      <c r="N152" s="14">
        <v>79</v>
      </c>
      <c r="O152" s="12">
        <v>7</v>
      </c>
      <c r="P152" s="13">
        <v>4</v>
      </c>
      <c r="Q152" s="46">
        <v>11</v>
      </c>
      <c r="R152" s="87">
        <v>0</v>
      </c>
      <c r="S152" s="87">
        <v>1</v>
      </c>
      <c r="T152" s="87">
        <v>1</v>
      </c>
      <c r="U152" s="12">
        <v>2</v>
      </c>
      <c r="V152" s="13">
        <v>6</v>
      </c>
      <c r="W152" s="14">
        <v>8</v>
      </c>
      <c r="X152" s="12">
        <v>21</v>
      </c>
      <c r="Y152" s="13">
        <v>17</v>
      </c>
      <c r="Z152" s="14">
        <v>38</v>
      </c>
      <c r="AA152" s="12">
        <f t="shared" ref="AA152:AB152" si="137">SUM(C152,F152,I152,L152,O152,R152,U152,X152)</f>
        <v>152</v>
      </c>
      <c r="AB152" s="13">
        <f t="shared" si="137"/>
        <v>165</v>
      </c>
      <c r="AC152" s="46">
        <f t="shared" ref="AC152" si="138">SUM(AA152:AB152)</f>
        <v>317</v>
      </c>
    </row>
    <row r="153" spans="1:29" s="10" customFormat="1" ht="12.6" customHeight="1" x14ac:dyDescent="0.25">
      <c r="A153" s="50" t="s">
        <v>122</v>
      </c>
      <c r="B153" s="30"/>
      <c r="C153" s="94">
        <f>C152</f>
        <v>81</v>
      </c>
      <c r="D153" s="32">
        <f t="shared" ref="D153:AC153" si="139">D152</f>
        <v>81</v>
      </c>
      <c r="E153" s="33">
        <f t="shared" si="139"/>
        <v>162</v>
      </c>
      <c r="F153" s="31">
        <f>F152</f>
        <v>8</v>
      </c>
      <c r="G153" s="32">
        <f t="shared" ref="G153:H153" si="140">G152</f>
        <v>7</v>
      </c>
      <c r="H153" s="33">
        <f t="shared" si="140"/>
        <v>15</v>
      </c>
      <c r="I153" s="31">
        <f>I152</f>
        <v>0</v>
      </c>
      <c r="J153" s="32">
        <f t="shared" ref="J153:K153" si="141">J152</f>
        <v>3</v>
      </c>
      <c r="K153" s="33">
        <f t="shared" si="141"/>
        <v>3</v>
      </c>
      <c r="L153" s="31">
        <f>L152</f>
        <v>33</v>
      </c>
      <c r="M153" s="32">
        <f t="shared" ref="M153:N153" si="142">M152</f>
        <v>46</v>
      </c>
      <c r="N153" s="33">
        <f t="shared" si="142"/>
        <v>79</v>
      </c>
      <c r="O153" s="31">
        <f>O152</f>
        <v>7</v>
      </c>
      <c r="P153" s="32">
        <f t="shared" ref="P153:Q153" si="143">P152</f>
        <v>4</v>
      </c>
      <c r="Q153" s="51">
        <f t="shared" si="143"/>
        <v>11</v>
      </c>
      <c r="R153" s="30">
        <f>R152</f>
        <v>0</v>
      </c>
      <c r="S153" s="30">
        <f t="shared" ref="S153:T153" si="144">S152</f>
        <v>1</v>
      </c>
      <c r="T153" s="30">
        <f t="shared" si="144"/>
        <v>1</v>
      </c>
      <c r="U153" s="31">
        <f>U152</f>
        <v>2</v>
      </c>
      <c r="V153" s="32">
        <f t="shared" ref="V153:W153" si="145">V152</f>
        <v>6</v>
      </c>
      <c r="W153" s="33">
        <f t="shared" si="145"/>
        <v>8</v>
      </c>
      <c r="X153" s="31">
        <f>X152</f>
        <v>21</v>
      </c>
      <c r="Y153" s="32">
        <f t="shared" ref="Y153:Z153" si="146">Y152</f>
        <v>17</v>
      </c>
      <c r="Z153" s="33">
        <f t="shared" si="146"/>
        <v>38</v>
      </c>
      <c r="AA153" s="31">
        <f t="shared" si="139"/>
        <v>152</v>
      </c>
      <c r="AB153" s="32">
        <f t="shared" si="139"/>
        <v>165</v>
      </c>
      <c r="AC153" s="51">
        <f t="shared" si="139"/>
        <v>317</v>
      </c>
    </row>
    <row r="154" spans="1:29" s="1" customFormat="1" ht="12.6" customHeight="1" thickBot="1" x14ac:dyDescent="0.25">
      <c r="A154" s="60" t="s">
        <v>121</v>
      </c>
      <c r="B154" s="42"/>
      <c r="C154" s="89">
        <f t="shared" ref="C154:AC154" si="147">C40+C61+C96+C121+C136+C151+C153</f>
        <v>1450</v>
      </c>
      <c r="D154" s="44">
        <f t="shared" si="147"/>
        <v>942</v>
      </c>
      <c r="E154" s="45">
        <f t="shared" si="147"/>
        <v>2392</v>
      </c>
      <c r="F154" s="43">
        <f t="shared" si="147"/>
        <v>168</v>
      </c>
      <c r="G154" s="44">
        <f t="shared" si="147"/>
        <v>67</v>
      </c>
      <c r="H154" s="45">
        <f t="shared" si="147"/>
        <v>235</v>
      </c>
      <c r="I154" s="43">
        <f t="shared" si="147"/>
        <v>8</v>
      </c>
      <c r="J154" s="44">
        <f t="shared" si="147"/>
        <v>13</v>
      </c>
      <c r="K154" s="45">
        <f t="shared" si="147"/>
        <v>21</v>
      </c>
      <c r="L154" s="43">
        <f t="shared" si="147"/>
        <v>107</v>
      </c>
      <c r="M154" s="44">
        <f t="shared" si="147"/>
        <v>112</v>
      </c>
      <c r="N154" s="45">
        <f t="shared" si="147"/>
        <v>219</v>
      </c>
      <c r="O154" s="43">
        <f t="shared" si="147"/>
        <v>39</v>
      </c>
      <c r="P154" s="44">
        <f t="shared" si="147"/>
        <v>25</v>
      </c>
      <c r="Q154" s="61">
        <f t="shared" si="147"/>
        <v>64</v>
      </c>
      <c r="R154" s="42">
        <f t="shared" si="147"/>
        <v>1</v>
      </c>
      <c r="S154" s="42">
        <f t="shared" si="147"/>
        <v>1</v>
      </c>
      <c r="T154" s="42">
        <f t="shared" si="147"/>
        <v>2</v>
      </c>
      <c r="U154" s="43">
        <f t="shared" si="147"/>
        <v>142</v>
      </c>
      <c r="V154" s="44">
        <f t="shared" si="147"/>
        <v>188</v>
      </c>
      <c r="W154" s="45">
        <f t="shared" si="147"/>
        <v>330</v>
      </c>
      <c r="X154" s="43">
        <f t="shared" si="147"/>
        <v>132</v>
      </c>
      <c r="Y154" s="44">
        <f t="shared" si="147"/>
        <v>100</v>
      </c>
      <c r="Z154" s="45">
        <f t="shared" si="147"/>
        <v>232</v>
      </c>
      <c r="AA154" s="89">
        <f t="shared" si="147"/>
        <v>2047</v>
      </c>
      <c r="AB154" s="108">
        <f t="shared" si="147"/>
        <v>1448</v>
      </c>
      <c r="AC154" s="45">
        <f t="shared" si="147"/>
        <v>3495</v>
      </c>
    </row>
  </sheetData>
  <mergeCells count="24">
    <mergeCell ref="A1:AC1"/>
    <mergeCell ref="A2:B3"/>
    <mergeCell ref="C2:E2"/>
    <mergeCell ref="F2:H2"/>
    <mergeCell ref="I2:K2"/>
    <mergeCell ref="L2:N2"/>
    <mergeCell ref="O2:Q2"/>
    <mergeCell ref="R2:T2"/>
    <mergeCell ref="U2:W2"/>
    <mergeCell ref="X2:Z2"/>
    <mergeCell ref="A54:A55"/>
    <mergeCell ref="A57:A58"/>
    <mergeCell ref="A68:A69"/>
    <mergeCell ref="AA2:AC2"/>
    <mergeCell ref="A23:A24"/>
    <mergeCell ref="A41:A42"/>
    <mergeCell ref="A44:A45"/>
    <mergeCell ref="A49:A50"/>
    <mergeCell ref="A51:A52"/>
    <mergeCell ref="A107:A110"/>
    <mergeCell ref="A116:A117"/>
    <mergeCell ref="A130:A131"/>
    <mergeCell ref="A86:A87"/>
    <mergeCell ref="A101:A103"/>
  </mergeCells>
  <pageMargins left="0.75" right="0.75" top="1" bottom="1" header="0.5" footer="0.5"/>
  <pageSetup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44"/>
  <sheetViews>
    <sheetView zoomScale="110" zoomScaleNormal="110" workbookViewId="0">
      <pane xSplit="2" ySplit="3" topLeftCell="C4" activePane="bottomRight" state="frozen"/>
      <selection activeCell="A192" sqref="A192"/>
      <selection pane="topRight" activeCell="A192" sqref="A192"/>
      <selection pane="bottomLeft" activeCell="A192" sqref="A192"/>
      <selection pane="bottomRight" activeCell="C4" sqref="C4"/>
    </sheetView>
  </sheetViews>
  <sheetFormatPr defaultColWidth="8.85546875" defaultRowHeight="12.75" x14ac:dyDescent="0.2"/>
  <cols>
    <col min="1" max="1" width="37.85546875" style="2" customWidth="1"/>
    <col min="2" max="2" width="6" style="2" bestFit="1" customWidth="1"/>
    <col min="3" max="29" width="5.85546875" style="2" customWidth="1"/>
    <col min="30" max="16384" width="8.85546875" style="2"/>
  </cols>
  <sheetData>
    <row r="1" spans="1:29" ht="16.5" thickBot="1" x14ac:dyDescent="0.3">
      <c r="A1" s="563" t="s">
        <v>163</v>
      </c>
      <c r="B1" s="563"/>
      <c r="C1" s="563"/>
      <c r="D1" s="563"/>
      <c r="E1" s="563"/>
      <c r="F1" s="563"/>
      <c r="G1" s="563"/>
      <c r="H1" s="563"/>
      <c r="I1" s="563"/>
      <c r="J1" s="563"/>
      <c r="K1" s="563"/>
      <c r="L1" s="563"/>
      <c r="M1" s="563"/>
      <c r="N1" s="563"/>
      <c r="O1" s="563"/>
      <c r="P1" s="563"/>
      <c r="Q1" s="563"/>
      <c r="R1" s="563"/>
      <c r="S1" s="563"/>
      <c r="T1" s="563"/>
      <c r="U1" s="563"/>
      <c r="V1" s="563"/>
      <c r="W1" s="563"/>
      <c r="X1" s="563"/>
      <c r="Y1" s="563"/>
      <c r="Z1" s="563"/>
      <c r="AA1" s="563"/>
      <c r="AB1" s="563"/>
      <c r="AC1" s="563"/>
    </row>
    <row r="2" spans="1:29" ht="12" customHeight="1" x14ac:dyDescent="0.2">
      <c r="A2" s="564"/>
      <c r="B2" s="565"/>
      <c r="C2" s="568" t="s">
        <v>114</v>
      </c>
      <c r="D2" s="569"/>
      <c r="E2" s="570"/>
      <c r="F2" s="568" t="s">
        <v>115</v>
      </c>
      <c r="G2" s="569"/>
      <c r="H2" s="570"/>
      <c r="I2" s="568" t="s">
        <v>116</v>
      </c>
      <c r="J2" s="569"/>
      <c r="K2" s="570"/>
      <c r="L2" s="568" t="s">
        <v>117</v>
      </c>
      <c r="M2" s="569"/>
      <c r="N2" s="570"/>
      <c r="O2" s="568" t="s">
        <v>118</v>
      </c>
      <c r="P2" s="569"/>
      <c r="Q2" s="571"/>
      <c r="R2" s="572" t="s">
        <v>124</v>
      </c>
      <c r="S2" s="572"/>
      <c r="T2" s="573"/>
      <c r="U2" s="568" t="s">
        <v>119</v>
      </c>
      <c r="V2" s="569"/>
      <c r="W2" s="570"/>
      <c r="X2" s="568" t="s">
        <v>120</v>
      </c>
      <c r="Y2" s="569"/>
      <c r="Z2" s="570"/>
      <c r="AA2" s="568" t="s">
        <v>0</v>
      </c>
      <c r="AB2" s="569"/>
      <c r="AC2" s="571"/>
    </row>
    <row r="3" spans="1:29" ht="12" customHeight="1" x14ac:dyDescent="0.2">
      <c r="A3" s="566"/>
      <c r="B3" s="567"/>
      <c r="C3" s="62" t="s">
        <v>1</v>
      </c>
      <c r="D3" s="63" t="s">
        <v>2</v>
      </c>
      <c r="E3" s="64" t="s">
        <v>0</v>
      </c>
      <c r="F3" s="62" t="s">
        <v>1</v>
      </c>
      <c r="G3" s="63" t="s">
        <v>2</v>
      </c>
      <c r="H3" s="64" t="s">
        <v>0</v>
      </c>
      <c r="I3" s="62" t="s">
        <v>1</v>
      </c>
      <c r="J3" s="63" t="s">
        <v>2</v>
      </c>
      <c r="K3" s="64" t="s">
        <v>0</v>
      </c>
      <c r="L3" s="62" t="s">
        <v>1</v>
      </c>
      <c r="M3" s="63" t="s">
        <v>2</v>
      </c>
      <c r="N3" s="64" t="s">
        <v>0</v>
      </c>
      <c r="O3" s="62" t="s">
        <v>1</v>
      </c>
      <c r="P3" s="63" t="s">
        <v>2</v>
      </c>
      <c r="Q3" s="65" t="s">
        <v>0</v>
      </c>
      <c r="R3" s="129" t="s">
        <v>1</v>
      </c>
      <c r="S3" s="63" t="s">
        <v>2</v>
      </c>
      <c r="T3" s="64" t="s">
        <v>0</v>
      </c>
      <c r="U3" s="62" t="s">
        <v>1</v>
      </c>
      <c r="V3" s="63" t="s">
        <v>2</v>
      </c>
      <c r="W3" s="64" t="s">
        <v>0</v>
      </c>
      <c r="X3" s="62" t="s">
        <v>1</v>
      </c>
      <c r="Y3" s="63" t="s">
        <v>2</v>
      </c>
      <c r="Z3" s="64" t="s">
        <v>0</v>
      </c>
      <c r="AA3" s="62" t="s">
        <v>1</v>
      </c>
      <c r="AB3" s="63" t="s">
        <v>2</v>
      </c>
      <c r="AC3" s="65" t="s">
        <v>0</v>
      </c>
    </row>
    <row r="4" spans="1:29" ht="12.6" customHeight="1" x14ac:dyDescent="0.2">
      <c r="A4" s="123" t="s">
        <v>4</v>
      </c>
      <c r="B4" s="3" t="s">
        <v>2</v>
      </c>
      <c r="C4" s="12">
        <v>10</v>
      </c>
      <c r="D4" s="13">
        <v>11</v>
      </c>
      <c r="E4" s="14">
        <v>21</v>
      </c>
      <c r="F4" s="12"/>
      <c r="G4" s="13"/>
      <c r="H4" s="14"/>
      <c r="I4" s="12"/>
      <c r="J4" s="13"/>
      <c r="K4" s="14"/>
      <c r="L4" s="12">
        <v>4</v>
      </c>
      <c r="M4" s="13">
        <v>1</v>
      </c>
      <c r="N4" s="14">
        <v>5</v>
      </c>
      <c r="O4" s="12"/>
      <c r="P4" s="13"/>
      <c r="Q4" s="46"/>
      <c r="R4" s="87"/>
      <c r="S4" s="87"/>
      <c r="T4" s="87"/>
      <c r="U4" s="12">
        <v>1</v>
      </c>
      <c r="V4" s="13">
        <v>1</v>
      </c>
      <c r="W4" s="14">
        <v>2</v>
      </c>
      <c r="X4" s="12"/>
      <c r="Y4" s="13"/>
      <c r="Z4" s="14"/>
      <c r="AA4" s="12">
        <f>SUM(C4,F4,I4,L4,O4,R4,U4,X4)</f>
        <v>15</v>
      </c>
      <c r="AB4" s="13">
        <f>SUM(D4,G4,J4,M4,P4,S4,V4,Y4)</f>
        <v>13</v>
      </c>
      <c r="AC4" s="46">
        <f>SUM(AA4:AB4)</f>
        <v>28</v>
      </c>
    </row>
    <row r="5" spans="1:29" ht="12.6" customHeight="1" x14ac:dyDescent="0.2">
      <c r="A5" s="123" t="s">
        <v>5</v>
      </c>
      <c r="B5" s="3" t="s">
        <v>85</v>
      </c>
      <c r="C5" s="12">
        <v>4</v>
      </c>
      <c r="D5" s="13">
        <v>5</v>
      </c>
      <c r="E5" s="14">
        <v>9</v>
      </c>
      <c r="F5" s="12"/>
      <c r="G5" s="13"/>
      <c r="H5" s="14"/>
      <c r="I5" s="12"/>
      <c r="J5" s="13"/>
      <c r="K5" s="14"/>
      <c r="L5" s="12"/>
      <c r="M5" s="13"/>
      <c r="N5" s="14"/>
      <c r="O5" s="12"/>
      <c r="P5" s="13"/>
      <c r="Q5" s="46"/>
      <c r="R5" s="87"/>
      <c r="S5" s="87"/>
      <c r="T5" s="87"/>
      <c r="U5" s="12">
        <v>1</v>
      </c>
      <c r="V5" s="13"/>
      <c r="W5" s="14">
        <v>1</v>
      </c>
      <c r="X5" s="12"/>
      <c r="Y5" s="13"/>
      <c r="Z5" s="14"/>
      <c r="AA5" s="12">
        <f t="shared" ref="AA5:AB6" si="0">SUM(C5,F5,I5,L5,O5,R5,U5,X5)</f>
        <v>5</v>
      </c>
      <c r="AB5" s="13">
        <f t="shared" si="0"/>
        <v>5</v>
      </c>
      <c r="AC5" s="46">
        <f t="shared" ref="AC5:AC6" si="1">SUM(AA5:AB5)</f>
        <v>10</v>
      </c>
    </row>
    <row r="6" spans="1:29" ht="12.6" customHeight="1" x14ac:dyDescent="0.2">
      <c r="A6" s="123" t="s">
        <v>6</v>
      </c>
      <c r="B6" s="3" t="s">
        <v>86</v>
      </c>
      <c r="C6" s="12">
        <v>8</v>
      </c>
      <c r="D6" s="13">
        <v>5</v>
      </c>
      <c r="E6" s="14">
        <v>13</v>
      </c>
      <c r="F6" s="12"/>
      <c r="G6" s="13"/>
      <c r="H6" s="14"/>
      <c r="I6" s="12"/>
      <c r="J6" s="13"/>
      <c r="K6" s="14"/>
      <c r="L6" s="12"/>
      <c r="M6" s="13"/>
      <c r="N6" s="14"/>
      <c r="O6" s="12"/>
      <c r="P6" s="13"/>
      <c r="Q6" s="46"/>
      <c r="R6" s="87"/>
      <c r="S6" s="87"/>
      <c r="T6" s="87"/>
      <c r="U6" s="12">
        <v>5</v>
      </c>
      <c r="V6" s="13">
        <v>1</v>
      </c>
      <c r="W6" s="14">
        <v>6</v>
      </c>
      <c r="X6" s="12"/>
      <c r="Y6" s="13"/>
      <c r="Z6" s="14"/>
      <c r="AA6" s="12">
        <f t="shared" si="0"/>
        <v>13</v>
      </c>
      <c r="AB6" s="13">
        <f t="shared" si="0"/>
        <v>6</v>
      </c>
      <c r="AC6" s="46">
        <f t="shared" si="1"/>
        <v>19</v>
      </c>
    </row>
    <row r="7" spans="1:29" s="4" customFormat="1" ht="12.6" customHeight="1" x14ac:dyDescent="0.2">
      <c r="A7" s="66" t="s">
        <v>91</v>
      </c>
      <c r="B7" s="9"/>
      <c r="C7" s="15">
        <f>SUM(C4:C6)</f>
        <v>22</v>
      </c>
      <c r="D7" s="88">
        <f>SUM(D4:D6)</f>
        <v>21</v>
      </c>
      <c r="E7" s="47">
        <f t="shared" ref="E7:E42" si="2">C7+D7</f>
        <v>43</v>
      </c>
      <c r="F7" s="15">
        <f>SUM(F4:F6)</f>
        <v>0</v>
      </c>
      <c r="G7" s="16">
        <f t="shared" ref="G7:H7" si="3">SUM(G4:G6)</f>
        <v>0</v>
      </c>
      <c r="H7" s="17">
        <f t="shared" si="3"/>
        <v>0</v>
      </c>
      <c r="I7" s="15">
        <f>SUM(I4:I6)</f>
        <v>0</v>
      </c>
      <c r="J7" s="16">
        <f t="shared" ref="J7:K7" si="4">SUM(J4:J6)</f>
        <v>0</v>
      </c>
      <c r="K7" s="17">
        <f t="shared" si="4"/>
        <v>0</v>
      </c>
      <c r="L7" s="15">
        <f>SUM(L4:L6)</f>
        <v>4</v>
      </c>
      <c r="M7" s="16">
        <f t="shared" ref="M7:N7" si="5">SUM(M4:M6)</f>
        <v>1</v>
      </c>
      <c r="N7" s="17">
        <f t="shared" si="5"/>
        <v>5</v>
      </c>
      <c r="O7" s="15">
        <f>SUM(O4:O6)</f>
        <v>0</v>
      </c>
      <c r="P7" s="16">
        <f t="shared" ref="P7:Q7" si="6">SUM(P4:P6)</f>
        <v>0</v>
      </c>
      <c r="Q7" s="47">
        <f t="shared" si="6"/>
        <v>0</v>
      </c>
      <c r="R7" s="88">
        <f>SUM(R4:R6)</f>
        <v>0</v>
      </c>
      <c r="S7" s="88">
        <f t="shared" ref="S7:T7" si="7">SUM(S4:S6)</f>
        <v>0</v>
      </c>
      <c r="T7" s="88">
        <f t="shared" si="7"/>
        <v>0</v>
      </c>
      <c r="U7" s="15">
        <f>SUM(U4:U6)</f>
        <v>7</v>
      </c>
      <c r="V7" s="16">
        <f t="shared" ref="V7:W7" si="8">SUM(V4:V6)</f>
        <v>2</v>
      </c>
      <c r="W7" s="17">
        <f t="shared" si="8"/>
        <v>9</v>
      </c>
      <c r="X7" s="15">
        <f>SUM(X4:X6)</f>
        <v>0</v>
      </c>
      <c r="Y7" s="16">
        <f t="shared" ref="Y7:AA7" si="9">SUM(Y4:Y6)</f>
        <v>0</v>
      </c>
      <c r="Z7" s="17">
        <f t="shared" si="9"/>
        <v>0</v>
      </c>
      <c r="AA7" s="15">
        <f t="shared" si="9"/>
        <v>33</v>
      </c>
      <c r="AB7" s="16">
        <f>SUM(AB4:AB6)</f>
        <v>24</v>
      </c>
      <c r="AC7" s="47">
        <f>SUM(AC4:AC6)</f>
        <v>57</v>
      </c>
    </row>
    <row r="8" spans="1:29" ht="12.6" customHeight="1" x14ac:dyDescent="0.2">
      <c r="A8" s="123" t="s">
        <v>7</v>
      </c>
      <c r="B8" s="3" t="s">
        <v>2</v>
      </c>
      <c r="C8" s="12">
        <v>6</v>
      </c>
      <c r="D8" s="13">
        <v>8</v>
      </c>
      <c r="E8" s="14">
        <v>14</v>
      </c>
      <c r="F8" s="12">
        <v>1</v>
      </c>
      <c r="G8" s="13"/>
      <c r="H8" s="14">
        <v>1</v>
      </c>
      <c r="I8" s="12"/>
      <c r="J8" s="13"/>
      <c r="K8" s="14"/>
      <c r="L8" s="12">
        <v>1</v>
      </c>
      <c r="M8" s="13">
        <v>1</v>
      </c>
      <c r="N8" s="14">
        <v>2</v>
      </c>
      <c r="O8" s="12"/>
      <c r="P8" s="13"/>
      <c r="Q8" s="46"/>
      <c r="R8" s="87"/>
      <c r="S8" s="87"/>
      <c r="T8" s="87"/>
      <c r="U8" s="12">
        <v>1</v>
      </c>
      <c r="V8" s="13">
        <v>1</v>
      </c>
      <c r="W8" s="14">
        <v>2</v>
      </c>
      <c r="X8" s="12"/>
      <c r="Y8" s="13">
        <v>1</v>
      </c>
      <c r="Z8" s="14">
        <v>1</v>
      </c>
      <c r="AA8" s="12">
        <f t="shared" ref="AA8:AB9" si="10">SUM(C8,F8,I8,L8,O8,R8,U8,X8)</f>
        <v>9</v>
      </c>
      <c r="AB8" s="13">
        <f t="shared" si="10"/>
        <v>11</v>
      </c>
      <c r="AC8" s="46">
        <f t="shared" ref="AC8:AC9" si="11">SUM(AA8:AB8)</f>
        <v>20</v>
      </c>
    </row>
    <row r="9" spans="1:29" ht="12.6" customHeight="1" x14ac:dyDescent="0.2">
      <c r="A9" s="123" t="s">
        <v>8</v>
      </c>
      <c r="B9" s="3" t="s">
        <v>86</v>
      </c>
      <c r="C9" s="12">
        <v>2</v>
      </c>
      <c r="D9" s="13">
        <v>1</v>
      </c>
      <c r="E9" s="14">
        <v>3</v>
      </c>
      <c r="F9" s="12"/>
      <c r="G9" s="13"/>
      <c r="H9" s="14"/>
      <c r="I9" s="12"/>
      <c r="J9" s="13"/>
      <c r="K9" s="14"/>
      <c r="L9" s="12"/>
      <c r="M9" s="13"/>
      <c r="N9" s="14"/>
      <c r="O9" s="12"/>
      <c r="P9" s="13">
        <v>1</v>
      </c>
      <c r="Q9" s="46">
        <v>1</v>
      </c>
      <c r="R9" s="87"/>
      <c r="S9" s="87"/>
      <c r="T9" s="87"/>
      <c r="U9" s="12">
        <v>2</v>
      </c>
      <c r="V9" s="13">
        <v>5</v>
      </c>
      <c r="W9" s="14">
        <v>7</v>
      </c>
      <c r="X9" s="12"/>
      <c r="Y9" s="13">
        <v>1</v>
      </c>
      <c r="Z9" s="14">
        <v>1</v>
      </c>
      <c r="AA9" s="12">
        <f t="shared" si="10"/>
        <v>4</v>
      </c>
      <c r="AB9" s="13">
        <f t="shared" si="10"/>
        <v>8</v>
      </c>
      <c r="AC9" s="46">
        <f t="shared" si="11"/>
        <v>12</v>
      </c>
    </row>
    <row r="10" spans="1:29" s="4" customFormat="1" ht="12.6" customHeight="1" x14ac:dyDescent="0.2">
      <c r="A10" s="66" t="s">
        <v>92</v>
      </c>
      <c r="B10" s="9"/>
      <c r="C10" s="15">
        <f>SUM(C8:C9)</f>
        <v>8</v>
      </c>
      <c r="D10" s="16">
        <f>SUM(D8:D9)</f>
        <v>9</v>
      </c>
      <c r="E10" s="17">
        <f t="shared" si="2"/>
        <v>17</v>
      </c>
      <c r="F10" s="15">
        <f>SUM(F8:F9)</f>
        <v>1</v>
      </c>
      <c r="G10" s="16">
        <f t="shared" ref="G10:H10" si="12">SUM(G8:G9)</f>
        <v>0</v>
      </c>
      <c r="H10" s="17">
        <f t="shared" si="12"/>
        <v>1</v>
      </c>
      <c r="I10" s="15">
        <f>SUM(I8:I9)</f>
        <v>0</v>
      </c>
      <c r="J10" s="16">
        <f t="shared" ref="J10:K10" si="13">SUM(J8:J9)</f>
        <v>0</v>
      </c>
      <c r="K10" s="17">
        <f t="shared" si="13"/>
        <v>0</v>
      </c>
      <c r="L10" s="15">
        <f>SUM(L8:L9)</f>
        <v>1</v>
      </c>
      <c r="M10" s="16">
        <f t="shared" ref="M10:N10" si="14">SUM(M8:M9)</f>
        <v>1</v>
      </c>
      <c r="N10" s="17">
        <f t="shared" si="14"/>
        <v>2</v>
      </c>
      <c r="O10" s="15">
        <f>SUM(O8:O9)</f>
        <v>0</v>
      </c>
      <c r="P10" s="16">
        <f t="shared" ref="P10:Q10" si="15">SUM(P8:P9)</f>
        <v>1</v>
      </c>
      <c r="Q10" s="47">
        <f t="shared" si="15"/>
        <v>1</v>
      </c>
      <c r="R10" s="88">
        <f>SUM(R8:R9)</f>
        <v>0</v>
      </c>
      <c r="S10" s="88">
        <f t="shared" ref="S10:T10" si="16">SUM(S8:S9)</f>
        <v>0</v>
      </c>
      <c r="T10" s="88">
        <f t="shared" si="16"/>
        <v>0</v>
      </c>
      <c r="U10" s="15">
        <f>SUM(U8:U9)</f>
        <v>3</v>
      </c>
      <c r="V10" s="16">
        <f t="shared" ref="V10:W10" si="17">SUM(V8:V9)</f>
        <v>6</v>
      </c>
      <c r="W10" s="17">
        <f t="shared" si="17"/>
        <v>9</v>
      </c>
      <c r="X10" s="15">
        <f>SUM(X8:X9)</f>
        <v>0</v>
      </c>
      <c r="Y10" s="16">
        <f t="shared" ref="Y10:Z10" si="18">SUM(Y8:Y9)</f>
        <v>2</v>
      </c>
      <c r="Z10" s="17">
        <f t="shared" si="18"/>
        <v>2</v>
      </c>
      <c r="AA10" s="15">
        <f>SUM(AA8:AA9)</f>
        <v>13</v>
      </c>
      <c r="AB10" s="16">
        <f>SUM(AB8:AB9)</f>
        <v>19</v>
      </c>
      <c r="AC10" s="47">
        <f t="shared" ref="AC10" si="19">SUM(AC8:AC9)</f>
        <v>32</v>
      </c>
    </row>
    <row r="11" spans="1:29" ht="12.6" customHeight="1" x14ac:dyDescent="0.2">
      <c r="A11" s="123" t="s">
        <v>9</v>
      </c>
      <c r="B11" s="3" t="s">
        <v>2</v>
      </c>
      <c r="C11" s="12">
        <v>11</v>
      </c>
      <c r="D11" s="13">
        <v>6</v>
      </c>
      <c r="E11" s="14">
        <v>17</v>
      </c>
      <c r="F11" s="12">
        <v>1</v>
      </c>
      <c r="G11" s="13"/>
      <c r="H11" s="14">
        <v>1</v>
      </c>
      <c r="I11" s="12"/>
      <c r="J11" s="13">
        <v>1</v>
      </c>
      <c r="K11" s="14">
        <v>1</v>
      </c>
      <c r="L11" s="12">
        <v>1</v>
      </c>
      <c r="M11" s="13"/>
      <c r="N11" s="14">
        <v>1</v>
      </c>
      <c r="O11" s="12"/>
      <c r="P11" s="13"/>
      <c r="Q11" s="46"/>
      <c r="R11" s="87"/>
      <c r="S11" s="87"/>
      <c r="T11" s="87"/>
      <c r="U11" s="12"/>
      <c r="V11" s="13"/>
      <c r="W11" s="14"/>
      <c r="X11" s="12"/>
      <c r="Y11" s="13">
        <v>1</v>
      </c>
      <c r="Z11" s="14">
        <v>1</v>
      </c>
      <c r="AA11" s="12">
        <f t="shared" ref="AA11:AB21" si="20">SUM(C11,F11,I11,L11,O11,R11,U11,X11)</f>
        <v>13</v>
      </c>
      <c r="AB11" s="13">
        <f t="shared" si="20"/>
        <v>8</v>
      </c>
      <c r="AC11" s="46">
        <f t="shared" ref="AC11:AC21" si="21">SUM(AA11:AB11)</f>
        <v>21</v>
      </c>
    </row>
    <row r="12" spans="1:29" ht="12.6" customHeight="1" x14ac:dyDescent="0.2">
      <c r="A12" s="73" t="s">
        <v>10</v>
      </c>
      <c r="B12" s="74" t="s">
        <v>2</v>
      </c>
      <c r="C12" s="75">
        <v>3</v>
      </c>
      <c r="D12" s="76">
        <v>6</v>
      </c>
      <c r="E12" s="77">
        <v>9</v>
      </c>
      <c r="F12" s="75"/>
      <c r="G12" s="76"/>
      <c r="H12" s="77"/>
      <c r="I12" s="75"/>
      <c r="J12" s="76"/>
      <c r="K12" s="77"/>
      <c r="L12" s="75"/>
      <c r="M12" s="76"/>
      <c r="N12" s="77"/>
      <c r="O12" s="75"/>
      <c r="P12" s="76"/>
      <c r="Q12" s="78"/>
      <c r="R12" s="130"/>
      <c r="S12" s="130"/>
      <c r="T12" s="130"/>
      <c r="U12" s="75"/>
      <c r="V12" s="76"/>
      <c r="W12" s="77"/>
      <c r="X12" s="75">
        <v>3</v>
      </c>
      <c r="Y12" s="76"/>
      <c r="Z12" s="77">
        <v>3</v>
      </c>
      <c r="AA12" s="75">
        <f t="shared" si="20"/>
        <v>6</v>
      </c>
      <c r="AB12" s="76">
        <f t="shared" si="20"/>
        <v>6</v>
      </c>
      <c r="AC12" s="78">
        <f t="shared" si="21"/>
        <v>12</v>
      </c>
    </row>
    <row r="13" spans="1:29" ht="12.6" customHeight="1" x14ac:dyDescent="0.2">
      <c r="A13" s="73" t="s">
        <v>11</v>
      </c>
      <c r="B13" s="74" t="s">
        <v>2</v>
      </c>
      <c r="C13" s="75">
        <v>8</v>
      </c>
      <c r="D13" s="76">
        <v>3</v>
      </c>
      <c r="E13" s="77">
        <v>11</v>
      </c>
      <c r="F13" s="75"/>
      <c r="G13" s="76"/>
      <c r="H13" s="77"/>
      <c r="I13" s="75"/>
      <c r="J13" s="76"/>
      <c r="K13" s="77"/>
      <c r="L13" s="75"/>
      <c r="M13" s="76"/>
      <c r="N13" s="77"/>
      <c r="O13" s="75"/>
      <c r="P13" s="76"/>
      <c r="Q13" s="78"/>
      <c r="R13" s="130"/>
      <c r="S13" s="130"/>
      <c r="T13" s="130"/>
      <c r="U13" s="75"/>
      <c r="V13" s="76"/>
      <c r="W13" s="77"/>
      <c r="X13" s="75">
        <v>1</v>
      </c>
      <c r="Y13" s="76">
        <v>1</v>
      </c>
      <c r="Z13" s="77">
        <v>2</v>
      </c>
      <c r="AA13" s="75">
        <f t="shared" si="20"/>
        <v>9</v>
      </c>
      <c r="AB13" s="76">
        <f t="shared" si="20"/>
        <v>4</v>
      </c>
      <c r="AC13" s="78">
        <f t="shared" si="21"/>
        <v>13</v>
      </c>
    </row>
    <row r="14" spans="1:29" ht="12.6" customHeight="1" x14ac:dyDescent="0.2">
      <c r="A14" s="73" t="s">
        <v>12</v>
      </c>
      <c r="B14" s="74" t="s">
        <v>2</v>
      </c>
      <c r="C14" s="75">
        <v>13</v>
      </c>
      <c r="D14" s="76">
        <v>4</v>
      </c>
      <c r="E14" s="77">
        <v>17</v>
      </c>
      <c r="F14" s="75">
        <v>1</v>
      </c>
      <c r="G14" s="76"/>
      <c r="H14" s="77">
        <v>1</v>
      </c>
      <c r="I14" s="75"/>
      <c r="J14" s="76"/>
      <c r="K14" s="77"/>
      <c r="L14" s="75">
        <v>1</v>
      </c>
      <c r="M14" s="76"/>
      <c r="N14" s="77">
        <v>1</v>
      </c>
      <c r="O14" s="75"/>
      <c r="P14" s="76"/>
      <c r="Q14" s="78"/>
      <c r="R14" s="130"/>
      <c r="S14" s="130"/>
      <c r="T14" s="130"/>
      <c r="U14" s="75">
        <v>2</v>
      </c>
      <c r="V14" s="76">
        <v>6</v>
      </c>
      <c r="W14" s="77">
        <v>8</v>
      </c>
      <c r="X14" s="75">
        <v>1</v>
      </c>
      <c r="Y14" s="76"/>
      <c r="Z14" s="77">
        <v>1</v>
      </c>
      <c r="AA14" s="75">
        <f t="shared" si="20"/>
        <v>18</v>
      </c>
      <c r="AB14" s="76">
        <f t="shared" si="20"/>
        <v>10</v>
      </c>
      <c r="AC14" s="78">
        <f t="shared" si="21"/>
        <v>28</v>
      </c>
    </row>
    <row r="15" spans="1:29" ht="12.6" customHeight="1" x14ac:dyDescent="0.2">
      <c r="A15" s="125" t="s">
        <v>13</v>
      </c>
      <c r="B15" s="131" t="s">
        <v>85</v>
      </c>
      <c r="C15" s="132">
        <v>2</v>
      </c>
      <c r="D15" s="133"/>
      <c r="E15" s="134">
        <v>2</v>
      </c>
      <c r="F15" s="132"/>
      <c r="G15" s="133"/>
      <c r="H15" s="134"/>
      <c r="I15" s="132"/>
      <c r="J15" s="133"/>
      <c r="K15" s="134"/>
      <c r="L15" s="132"/>
      <c r="M15" s="133"/>
      <c r="N15" s="134"/>
      <c r="O15" s="132"/>
      <c r="P15" s="133"/>
      <c r="Q15" s="135"/>
      <c r="R15" s="136"/>
      <c r="S15" s="136"/>
      <c r="T15" s="136"/>
      <c r="U15" s="132"/>
      <c r="V15" s="133"/>
      <c r="W15" s="134"/>
      <c r="X15" s="132"/>
      <c r="Y15" s="133"/>
      <c r="Z15" s="134"/>
      <c r="AA15" s="132">
        <f t="shared" si="20"/>
        <v>2</v>
      </c>
      <c r="AB15" s="133">
        <f t="shared" si="20"/>
        <v>0</v>
      </c>
      <c r="AC15" s="135">
        <f t="shared" si="21"/>
        <v>2</v>
      </c>
    </row>
    <row r="16" spans="1:29" ht="12.6" customHeight="1" x14ac:dyDescent="0.2">
      <c r="A16" s="117"/>
      <c r="B16" s="118" t="s">
        <v>88</v>
      </c>
      <c r="C16" s="119">
        <v>9</v>
      </c>
      <c r="D16" s="120">
        <v>1</v>
      </c>
      <c r="E16" s="121">
        <v>10</v>
      </c>
      <c r="F16" s="119"/>
      <c r="G16" s="120"/>
      <c r="H16" s="121"/>
      <c r="I16" s="119"/>
      <c r="J16" s="120"/>
      <c r="K16" s="121"/>
      <c r="L16" s="119"/>
      <c r="M16" s="120"/>
      <c r="N16" s="121"/>
      <c r="O16" s="119"/>
      <c r="P16" s="120"/>
      <c r="Q16" s="122"/>
      <c r="R16" s="140"/>
      <c r="S16" s="140"/>
      <c r="T16" s="140"/>
      <c r="U16" s="119"/>
      <c r="V16" s="120"/>
      <c r="W16" s="121"/>
      <c r="X16" s="119"/>
      <c r="Y16" s="120"/>
      <c r="Z16" s="121"/>
      <c r="AA16" s="119">
        <f t="shared" si="20"/>
        <v>9</v>
      </c>
      <c r="AB16" s="120">
        <f t="shared" si="20"/>
        <v>1</v>
      </c>
      <c r="AC16" s="122">
        <f t="shared" si="21"/>
        <v>10</v>
      </c>
    </row>
    <row r="17" spans="1:29" ht="12.6" customHeight="1" x14ac:dyDescent="0.2">
      <c r="A17" s="123" t="s">
        <v>14</v>
      </c>
      <c r="B17" s="3" t="s">
        <v>2</v>
      </c>
      <c r="C17" s="12">
        <v>4</v>
      </c>
      <c r="D17" s="13">
        <v>4</v>
      </c>
      <c r="E17" s="14">
        <v>8</v>
      </c>
      <c r="F17" s="12"/>
      <c r="G17" s="13"/>
      <c r="H17" s="14"/>
      <c r="I17" s="12"/>
      <c r="J17" s="13"/>
      <c r="K17" s="14"/>
      <c r="L17" s="12">
        <v>1</v>
      </c>
      <c r="M17" s="13"/>
      <c r="N17" s="14">
        <v>1</v>
      </c>
      <c r="O17" s="12">
        <v>1</v>
      </c>
      <c r="P17" s="13"/>
      <c r="Q17" s="46">
        <v>1</v>
      </c>
      <c r="R17" s="87"/>
      <c r="S17" s="87"/>
      <c r="T17" s="87"/>
      <c r="U17" s="12"/>
      <c r="V17" s="13"/>
      <c r="W17" s="14"/>
      <c r="X17" s="12"/>
      <c r="Y17" s="13">
        <v>1</v>
      </c>
      <c r="Z17" s="14">
        <v>1</v>
      </c>
      <c r="AA17" s="12">
        <f t="shared" si="20"/>
        <v>6</v>
      </c>
      <c r="AB17" s="13">
        <f t="shared" si="20"/>
        <v>5</v>
      </c>
      <c r="AC17" s="46">
        <f t="shared" si="21"/>
        <v>11</v>
      </c>
    </row>
    <row r="18" spans="1:29" ht="12.6" customHeight="1" x14ac:dyDescent="0.2">
      <c r="A18" s="123" t="s">
        <v>15</v>
      </c>
      <c r="B18" s="3" t="s">
        <v>2</v>
      </c>
      <c r="C18" s="12">
        <v>4</v>
      </c>
      <c r="D18" s="13">
        <v>6</v>
      </c>
      <c r="E18" s="14">
        <v>10</v>
      </c>
      <c r="F18" s="12"/>
      <c r="G18" s="13"/>
      <c r="H18" s="14"/>
      <c r="I18" s="12"/>
      <c r="J18" s="13"/>
      <c r="K18" s="14"/>
      <c r="L18" s="12"/>
      <c r="M18" s="13"/>
      <c r="N18" s="14"/>
      <c r="O18" s="12"/>
      <c r="P18" s="13">
        <v>1</v>
      </c>
      <c r="Q18" s="46">
        <v>1</v>
      </c>
      <c r="R18" s="87"/>
      <c r="S18" s="87"/>
      <c r="T18" s="87"/>
      <c r="U18" s="12">
        <v>1</v>
      </c>
      <c r="V18" s="13">
        <v>2</v>
      </c>
      <c r="W18" s="14">
        <v>3</v>
      </c>
      <c r="X18" s="12">
        <v>1</v>
      </c>
      <c r="Y18" s="13"/>
      <c r="Z18" s="14">
        <v>1</v>
      </c>
      <c r="AA18" s="12">
        <f t="shared" si="20"/>
        <v>6</v>
      </c>
      <c r="AB18" s="13">
        <f t="shared" si="20"/>
        <v>9</v>
      </c>
      <c r="AC18" s="46">
        <f t="shared" si="21"/>
        <v>15</v>
      </c>
    </row>
    <row r="19" spans="1:29" ht="12.6" customHeight="1" x14ac:dyDescent="0.2">
      <c r="A19" s="123" t="s">
        <v>16</v>
      </c>
      <c r="B19" s="3" t="s">
        <v>2</v>
      </c>
      <c r="C19" s="12">
        <v>1</v>
      </c>
      <c r="D19" s="13">
        <v>2</v>
      </c>
      <c r="E19" s="14">
        <v>3</v>
      </c>
      <c r="F19" s="12"/>
      <c r="G19" s="13"/>
      <c r="H19" s="14"/>
      <c r="I19" s="12"/>
      <c r="J19" s="13"/>
      <c r="K19" s="14"/>
      <c r="L19" s="12"/>
      <c r="M19" s="13"/>
      <c r="N19" s="14"/>
      <c r="O19" s="12"/>
      <c r="P19" s="13"/>
      <c r="Q19" s="46"/>
      <c r="R19" s="87"/>
      <c r="S19" s="87"/>
      <c r="T19" s="87"/>
      <c r="U19" s="12"/>
      <c r="V19" s="13"/>
      <c r="W19" s="14"/>
      <c r="X19" s="12"/>
      <c r="Y19" s="13"/>
      <c r="Z19" s="14"/>
      <c r="AA19" s="12">
        <f t="shared" si="20"/>
        <v>1</v>
      </c>
      <c r="AB19" s="13">
        <f t="shared" si="20"/>
        <v>2</v>
      </c>
      <c r="AC19" s="46">
        <f t="shared" si="21"/>
        <v>3</v>
      </c>
    </row>
    <row r="20" spans="1:29" ht="12.6" customHeight="1" x14ac:dyDescent="0.2">
      <c r="A20" s="123" t="s">
        <v>162</v>
      </c>
      <c r="B20" s="3" t="s">
        <v>85</v>
      </c>
      <c r="C20" s="12">
        <v>1</v>
      </c>
      <c r="D20" s="13">
        <v>1</v>
      </c>
      <c r="E20" s="14">
        <v>2</v>
      </c>
      <c r="F20" s="12"/>
      <c r="G20" s="13">
        <v>1</v>
      </c>
      <c r="H20" s="14">
        <v>1</v>
      </c>
      <c r="I20" s="12"/>
      <c r="J20" s="13"/>
      <c r="K20" s="14"/>
      <c r="L20" s="12">
        <v>1</v>
      </c>
      <c r="M20" s="13"/>
      <c r="N20" s="14">
        <v>1</v>
      </c>
      <c r="O20" s="12"/>
      <c r="P20" s="13"/>
      <c r="Q20" s="46"/>
      <c r="R20" s="87"/>
      <c r="S20" s="87"/>
      <c r="T20" s="87"/>
      <c r="U20" s="12"/>
      <c r="V20" s="13">
        <v>1</v>
      </c>
      <c r="W20" s="14">
        <v>1</v>
      </c>
      <c r="X20" s="12"/>
      <c r="Y20" s="13">
        <v>1</v>
      </c>
      <c r="Z20" s="14">
        <v>1</v>
      </c>
      <c r="AA20" s="12">
        <f t="shared" si="20"/>
        <v>2</v>
      </c>
      <c r="AB20" s="13">
        <f t="shared" si="20"/>
        <v>4</v>
      </c>
      <c r="AC20" s="46">
        <f t="shared" si="21"/>
        <v>6</v>
      </c>
    </row>
    <row r="21" spans="1:29" ht="12.6" customHeight="1" x14ac:dyDescent="0.2">
      <c r="A21" s="123" t="s">
        <v>17</v>
      </c>
      <c r="B21" s="3" t="s">
        <v>86</v>
      </c>
      <c r="C21" s="12">
        <v>3</v>
      </c>
      <c r="D21" s="13">
        <v>7</v>
      </c>
      <c r="E21" s="14">
        <v>10</v>
      </c>
      <c r="F21" s="12"/>
      <c r="G21" s="13"/>
      <c r="H21" s="14"/>
      <c r="I21" s="12"/>
      <c r="J21" s="13"/>
      <c r="K21" s="14"/>
      <c r="L21" s="12"/>
      <c r="M21" s="13">
        <v>3</v>
      </c>
      <c r="N21" s="14">
        <v>3</v>
      </c>
      <c r="O21" s="12"/>
      <c r="P21" s="13"/>
      <c r="Q21" s="46"/>
      <c r="R21" s="87"/>
      <c r="S21" s="87"/>
      <c r="T21" s="87"/>
      <c r="U21" s="12">
        <v>7</v>
      </c>
      <c r="V21" s="13">
        <v>2</v>
      </c>
      <c r="W21" s="14">
        <v>9</v>
      </c>
      <c r="X21" s="12"/>
      <c r="Y21" s="13"/>
      <c r="Z21" s="14"/>
      <c r="AA21" s="12">
        <f t="shared" si="20"/>
        <v>10</v>
      </c>
      <c r="AB21" s="13">
        <f t="shared" si="20"/>
        <v>12</v>
      </c>
      <c r="AC21" s="46">
        <f t="shared" si="21"/>
        <v>22</v>
      </c>
    </row>
    <row r="22" spans="1:29" s="4" customFormat="1" ht="12.6" customHeight="1" x14ac:dyDescent="0.2">
      <c r="A22" s="66" t="s">
        <v>93</v>
      </c>
      <c r="B22" s="9"/>
      <c r="C22" s="15">
        <f>SUM(C17:C21)</f>
        <v>13</v>
      </c>
      <c r="D22" s="16">
        <f>SUM(D17:D21)</f>
        <v>20</v>
      </c>
      <c r="E22" s="16">
        <f t="shared" si="2"/>
        <v>33</v>
      </c>
      <c r="F22" s="15">
        <f>SUM(F17:F21)</f>
        <v>0</v>
      </c>
      <c r="G22" s="16">
        <f t="shared" ref="G22:H22" si="22">SUM(G17:G21)</f>
        <v>1</v>
      </c>
      <c r="H22" s="17">
        <f t="shared" si="22"/>
        <v>1</v>
      </c>
      <c r="I22" s="15">
        <f>SUM(I17:I21)</f>
        <v>0</v>
      </c>
      <c r="J22" s="16">
        <f t="shared" ref="J22:K22" si="23">SUM(J17:J21)</f>
        <v>0</v>
      </c>
      <c r="K22" s="17">
        <f t="shared" si="23"/>
        <v>0</v>
      </c>
      <c r="L22" s="15">
        <f>SUM(L17:L21)</f>
        <v>2</v>
      </c>
      <c r="M22" s="16">
        <f t="shared" ref="M22:N22" si="24">SUM(M17:M21)</f>
        <v>3</v>
      </c>
      <c r="N22" s="17">
        <f t="shared" si="24"/>
        <v>5</v>
      </c>
      <c r="O22" s="15">
        <f>SUM(O17:O21)</f>
        <v>1</v>
      </c>
      <c r="P22" s="16">
        <f t="shared" ref="P22:Q22" si="25">SUM(P17:P21)</f>
        <v>1</v>
      </c>
      <c r="Q22" s="47">
        <f t="shared" si="25"/>
        <v>2</v>
      </c>
      <c r="R22" s="88">
        <f>SUM(R17:R21)</f>
        <v>0</v>
      </c>
      <c r="S22" s="88">
        <f t="shared" ref="S22:T22" si="26">SUM(S17:S21)</f>
        <v>0</v>
      </c>
      <c r="T22" s="88">
        <f t="shared" si="26"/>
        <v>0</v>
      </c>
      <c r="U22" s="15">
        <f>SUM(U17:U21)</f>
        <v>8</v>
      </c>
      <c r="V22" s="16">
        <f t="shared" ref="V22:W22" si="27">SUM(V17:V21)</f>
        <v>5</v>
      </c>
      <c r="W22" s="17">
        <f t="shared" si="27"/>
        <v>13</v>
      </c>
      <c r="X22" s="15">
        <f>SUM(X17:X21)</f>
        <v>1</v>
      </c>
      <c r="Y22" s="16">
        <f t="shared" ref="Y22:AC22" si="28">SUM(Y17:Y21)</f>
        <v>2</v>
      </c>
      <c r="Z22" s="17">
        <f t="shared" si="28"/>
        <v>3</v>
      </c>
      <c r="AA22" s="15">
        <f t="shared" si="28"/>
        <v>25</v>
      </c>
      <c r="AB22" s="16">
        <f>SUM(AB17:AB21)</f>
        <v>32</v>
      </c>
      <c r="AC22" s="47">
        <f t="shared" si="28"/>
        <v>57</v>
      </c>
    </row>
    <row r="23" spans="1:29" s="4" customFormat="1" ht="12.6" customHeight="1" x14ac:dyDescent="0.2">
      <c r="A23" s="123" t="s">
        <v>133</v>
      </c>
      <c r="B23" s="3" t="s">
        <v>90</v>
      </c>
      <c r="C23" s="12"/>
      <c r="D23" s="13">
        <v>1</v>
      </c>
      <c r="E23" s="14">
        <v>1</v>
      </c>
      <c r="F23" s="12"/>
      <c r="G23" s="13"/>
      <c r="H23" s="14"/>
      <c r="I23" s="12"/>
      <c r="J23" s="13"/>
      <c r="K23" s="14"/>
      <c r="L23" s="12"/>
      <c r="M23" s="13"/>
      <c r="N23" s="14"/>
      <c r="O23" s="12"/>
      <c r="P23" s="13"/>
      <c r="Q23" s="46"/>
      <c r="R23" s="87"/>
      <c r="S23" s="87"/>
      <c r="T23" s="87"/>
      <c r="U23" s="12"/>
      <c r="V23" s="13"/>
      <c r="W23" s="14"/>
      <c r="X23" s="12"/>
      <c r="Y23" s="13"/>
      <c r="Z23" s="14"/>
      <c r="AA23" s="12">
        <f t="shared" ref="AA23:AB33" si="29">SUM(C23,F23,I23,L23,O23,R23,U23,X23)</f>
        <v>0</v>
      </c>
      <c r="AB23" s="13">
        <f t="shared" si="29"/>
        <v>1</v>
      </c>
      <c r="AC23" s="46">
        <f t="shared" ref="AC23:AC33" si="30">SUM(AA23:AB23)</f>
        <v>1</v>
      </c>
    </row>
    <row r="24" spans="1:29" ht="12.6" customHeight="1" x14ac:dyDescent="0.2">
      <c r="A24" s="562" t="s">
        <v>18</v>
      </c>
      <c r="B24" s="3" t="s">
        <v>86</v>
      </c>
      <c r="C24" s="12">
        <v>1</v>
      </c>
      <c r="D24" s="13">
        <v>3</v>
      </c>
      <c r="E24" s="14">
        <v>4</v>
      </c>
      <c r="F24" s="12">
        <v>1</v>
      </c>
      <c r="G24" s="13"/>
      <c r="H24" s="14">
        <v>1</v>
      </c>
      <c r="I24" s="12"/>
      <c r="J24" s="13"/>
      <c r="K24" s="14"/>
      <c r="L24" s="12">
        <v>2</v>
      </c>
      <c r="M24" s="13"/>
      <c r="N24" s="14">
        <v>2</v>
      </c>
      <c r="O24" s="12"/>
      <c r="P24" s="13"/>
      <c r="Q24" s="46"/>
      <c r="R24" s="87"/>
      <c r="S24" s="87"/>
      <c r="T24" s="87"/>
      <c r="U24" s="12"/>
      <c r="V24" s="13"/>
      <c r="W24" s="14"/>
      <c r="X24" s="12"/>
      <c r="Y24" s="13">
        <v>1</v>
      </c>
      <c r="Z24" s="14">
        <v>1</v>
      </c>
      <c r="AA24" s="12">
        <f t="shared" si="29"/>
        <v>4</v>
      </c>
      <c r="AB24" s="13">
        <f t="shared" si="29"/>
        <v>4</v>
      </c>
      <c r="AC24" s="46">
        <f t="shared" si="30"/>
        <v>8</v>
      </c>
    </row>
    <row r="25" spans="1:29" ht="12.6" customHeight="1" x14ac:dyDescent="0.2">
      <c r="A25" s="574"/>
      <c r="B25" s="3" t="s">
        <v>2</v>
      </c>
      <c r="C25" s="12">
        <v>8</v>
      </c>
      <c r="D25" s="13">
        <v>7</v>
      </c>
      <c r="E25" s="14">
        <v>15</v>
      </c>
      <c r="F25" s="12">
        <v>1</v>
      </c>
      <c r="G25" s="13"/>
      <c r="H25" s="14">
        <v>1</v>
      </c>
      <c r="I25" s="12"/>
      <c r="J25" s="13"/>
      <c r="K25" s="14"/>
      <c r="L25" s="12"/>
      <c r="M25" s="13"/>
      <c r="N25" s="14"/>
      <c r="O25" s="12"/>
      <c r="P25" s="13"/>
      <c r="Q25" s="46"/>
      <c r="R25" s="87"/>
      <c r="S25" s="87"/>
      <c r="T25" s="87"/>
      <c r="U25" s="12"/>
      <c r="V25" s="13"/>
      <c r="W25" s="14"/>
      <c r="X25" s="12"/>
      <c r="Y25" s="13"/>
      <c r="Z25" s="14"/>
      <c r="AA25" s="12">
        <f t="shared" si="29"/>
        <v>9</v>
      </c>
      <c r="AB25" s="13">
        <f t="shared" si="29"/>
        <v>7</v>
      </c>
      <c r="AC25" s="46">
        <f t="shared" si="30"/>
        <v>16</v>
      </c>
    </row>
    <row r="26" spans="1:29" ht="12.6" customHeight="1" x14ac:dyDescent="0.2">
      <c r="A26" s="123" t="s">
        <v>19</v>
      </c>
      <c r="B26" s="3" t="s">
        <v>2</v>
      </c>
      <c r="C26" s="12"/>
      <c r="D26" s="13"/>
      <c r="E26" s="14"/>
      <c r="F26" s="12"/>
      <c r="G26" s="13"/>
      <c r="H26" s="14"/>
      <c r="I26" s="12"/>
      <c r="J26" s="13"/>
      <c r="K26" s="14"/>
      <c r="L26" s="12"/>
      <c r="M26" s="13"/>
      <c r="N26" s="14"/>
      <c r="O26" s="12">
        <v>1</v>
      </c>
      <c r="P26" s="13"/>
      <c r="Q26" s="46">
        <v>1</v>
      </c>
      <c r="R26" s="87"/>
      <c r="S26" s="87"/>
      <c r="T26" s="87"/>
      <c r="U26" s="12"/>
      <c r="V26" s="13"/>
      <c r="W26" s="14"/>
      <c r="X26" s="12"/>
      <c r="Y26" s="13"/>
      <c r="Z26" s="14"/>
      <c r="AA26" s="12">
        <f t="shared" si="29"/>
        <v>1</v>
      </c>
      <c r="AB26" s="13">
        <f t="shared" si="29"/>
        <v>0</v>
      </c>
      <c r="AC26" s="46">
        <f t="shared" si="30"/>
        <v>1</v>
      </c>
    </row>
    <row r="27" spans="1:29" ht="12.6" customHeight="1" x14ac:dyDescent="0.2">
      <c r="A27" s="123" t="s">
        <v>164</v>
      </c>
      <c r="B27" s="3" t="s">
        <v>85</v>
      </c>
      <c r="C27" s="12">
        <v>2</v>
      </c>
      <c r="D27" s="13"/>
      <c r="E27" s="14">
        <v>2</v>
      </c>
      <c r="F27" s="12"/>
      <c r="G27" s="13"/>
      <c r="H27" s="14"/>
      <c r="I27" s="12"/>
      <c r="J27" s="13"/>
      <c r="K27" s="14"/>
      <c r="L27" s="12"/>
      <c r="M27" s="13"/>
      <c r="N27" s="14"/>
      <c r="O27" s="12"/>
      <c r="P27" s="13"/>
      <c r="Q27" s="46"/>
      <c r="R27" s="87"/>
      <c r="S27" s="87"/>
      <c r="T27" s="87"/>
      <c r="U27" s="12"/>
      <c r="V27" s="13"/>
      <c r="W27" s="14"/>
      <c r="X27" s="12"/>
      <c r="Y27" s="13"/>
      <c r="Z27" s="14"/>
      <c r="AA27" s="12">
        <f t="shared" si="29"/>
        <v>2</v>
      </c>
      <c r="AB27" s="13">
        <f t="shared" si="29"/>
        <v>0</v>
      </c>
      <c r="AC27" s="46">
        <f t="shared" si="30"/>
        <v>2</v>
      </c>
    </row>
    <row r="28" spans="1:29" ht="12.6" customHeight="1" x14ac:dyDescent="0.2">
      <c r="A28" s="123" t="s">
        <v>20</v>
      </c>
      <c r="B28" s="3" t="s">
        <v>2</v>
      </c>
      <c r="C28" s="12">
        <v>2</v>
      </c>
      <c r="D28" s="13">
        <v>1</v>
      </c>
      <c r="E28" s="14">
        <v>3</v>
      </c>
      <c r="F28" s="12"/>
      <c r="G28" s="13"/>
      <c r="H28" s="14"/>
      <c r="I28" s="12"/>
      <c r="J28" s="13"/>
      <c r="K28" s="14"/>
      <c r="L28" s="12">
        <v>1</v>
      </c>
      <c r="M28" s="13"/>
      <c r="N28" s="14">
        <v>1</v>
      </c>
      <c r="O28" s="12"/>
      <c r="P28" s="13"/>
      <c r="Q28" s="46"/>
      <c r="R28" s="87"/>
      <c r="S28" s="87"/>
      <c r="T28" s="87"/>
      <c r="U28" s="12"/>
      <c r="V28" s="13"/>
      <c r="W28" s="14"/>
      <c r="X28" s="12"/>
      <c r="Y28" s="13"/>
      <c r="Z28" s="14"/>
      <c r="AA28" s="12">
        <f t="shared" si="29"/>
        <v>3</v>
      </c>
      <c r="AB28" s="13">
        <f t="shared" si="29"/>
        <v>1</v>
      </c>
      <c r="AC28" s="46">
        <f t="shared" si="30"/>
        <v>4</v>
      </c>
    </row>
    <row r="29" spans="1:29" ht="12.6" customHeight="1" x14ac:dyDescent="0.2">
      <c r="A29" s="123" t="s">
        <v>165</v>
      </c>
      <c r="B29" s="3" t="s">
        <v>2</v>
      </c>
      <c r="C29" s="12">
        <v>1</v>
      </c>
      <c r="D29" s="13"/>
      <c r="E29" s="14">
        <v>1</v>
      </c>
      <c r="F29" s="12"/>
      <c r="G29" s="13"/>
      <c r="H29" s="14"/>
      <c r="I29" s="12"/>
      <c r="J29" s="13"/>
      <c r="K29" s="14"/>
      <c r="L29" s="12"/>
      <c r="M29" s="13"/>
      <c r="N29" s="14"/>
      <c r="O29" s="12"/>
      <c r="P29" s="13"/>
      <c r="Q29" s="46"/>
      <c r="R29" s="87"/>
      <c r="S29" s="87"/>
      <c r="T29" s="87"/>
      <c r="U29" s="12"/>
      <c r="V29" s="13"/>
      <c r="W29" s="14"/>
      <c r="X29" s="12"/>
      <c r="Y29" s="13"/>
      <c r="Z29" s="14"/>
      <c r="AA29" s="12">
        <f t="shared" si="29"/>
        <v>1</v>
      </c>
      <c r="AB29" s="13">
        <f t="shared" si="29"/>
        <v>0</v>
      </c>
      <c r="AC29" s="46">
        <f t="shared" si="30"/>
        <v>1</v>
      </c>
    </row>
    <row r="30" spans="1:29" ht="12.6" customHeight="1" x14ac:dyDescent="0.2">
      <c r="A30" s="123" t="s">
        <v>21</v>
      </c>
      <c r="B30" s="3" t="s">
        <v>2</v>
      </c>
      <c r="C30" s="12">
        <v>2</v>
      </c>
      <c r="D30" s="13">
        <v>4</v>
      </c>
      <c r="E30" s="14">
        <v>6</v>
      </c>
      <c r="F30" s="12">
        <v>1</v>
      </c>
      <c r="G30" s="13"/>
      <c r="H30" s="14">
        <v>1</v>
      </c>
      <c r="I30" s="12"/>
      <c r="J30" s="13"/>
      <c r="K30" s="14"/>
      <c r="L30" s="12"/>
      <c r="M30" s="13"/>
      <c r="N30" s="14"/>
      <c r="O30" s="12"/>
      <c r="P30" s="13"/>
      <c r="Q30" s="46"/>
      <c r="R30" s="87"/>
      <c r="S30" s="87"/>
      <c r="T30" s="87"/>
      <c r="U30" s="12"/>
      <c r="V30" s="13"/>
      <c r="W30" s="14"/>
      <c r="X30" s="12"/>
      <c r="Y30" s="13"/>
      <c r="Z30" s="14"/>
      <c r="AA30" s="12">
        <f t="shared" si="29"/>
        <v>3</v>
      </c>
      <c r="AB30" s="13">
        <f t="shared" si="29"/>
        <v>4</v>
      </c>
      <c r="AC30" s="46">
        <f t="shared" si="30"/>
        <v>7</v>
      </c>
    </row>
    <row r="31" spans="1:29" ht="12.6" customHeight="1" x14ac:dyDescent="0.2">
      <c r="A31" s="123" t="s">
        <v>167</v>
      </c>
      <c r="B31" s="3" t="s">
        <v>87</v>
      </c>
      <c r="C31" s="12"/>
      <c r="D31" s="13"/>
      <c r="E31" s="14"/>
      <c r="F31" s="12"/>
      <c r="G31" s="13"/>
      <c r="H31" s="14"/>
      <c r="I31" s="12"/>
      <c r="J31" s="13"/>
      <c r="K31" s="14"/>
      <c r="L31" s="12"/>
      <c r="M31" s="13"/>
      <c r="N31" s="14"/>
      <c r="O31" s="12"/>
      <c r="P31" s="13"/>
      <c r="Q31" s="46"/>
      <c r="R31" s="87"/>
      <c r="S31" s="87"/>
      <c r="T31" s="87"/>
      <c r="U31" s="12">
        <v>1</v>
      </c>
      <c r="V31" s="13"/>
      <c r="W31" s="14">
        <v>1</v>
      </c>
      <c r="X31" s="12"/>
      <c r="Y31" s="13"/>
      <c r="Z31" s="14"/>
      <c r="AA31" s="12">
        <f t="shared" si="29"/>
        <v>1</v>
      </c>
      <c r="AB31" s="13">
        <f t="shared" si="29"/>
        <v>0</v>
      </c>
      <c r="AC31" s="46">
        <f t="shared" si="30"/>
        <v>1</v>
      </c>
    </row>
    <row r="32" spans="1:29" ht="12.6" customHeight="1" x14ac:dyDescent="0.2">
      <c r="A32" s="123" t="s">
        <v>22</v>
      </c>
      <c r="B32" s="3" t="s">
        <v>2</v>
      </c>
      <c r="C32" s="12">
        <v>1</v>
      </c>
      <c r="D32" s="13">
        <v>2</v>
      </c>
      <c r="E32" s="14">
        <v>3</v>
      </c>
      <c r="F32" s="12"/>
      <c r="G32" s="13"/>
      <c r="H32" s="14"/>
      <c r="I32" s="12"/>
      <c r="J32" s="13"/>
      <c r="K32" s="14"/>
      <c r="L32" s="12"/>
      <c r="M32" s="13"/>
      <c r="N32" s="14"/>
      <c r="O32" s="12"/>
      <c r="P32" s="13"/>
      <c r="Q32" s="46"/>
      <c r="R32" s="87"/>
      <c r="S32" s="87"/>
      <c r="T32" s="87"/>
      <c r="U32" s="12"/>
      <c r="V32" s="13"/>
      <c r="W32" s="14"/>
      <c r="X32" s="12"/>
      <c r="Y32" s="13"/>
      <c r="Z32" s="14"/>
      <c r="AA32" s="12">
        <f t="shared" si="29"/>
        <v>1</v>
      </c>
      <c r="AB32" s="13">
        <f t="shared" si="29"/>
        <v>2</v>
      </c>
      <c r="AC32" s="46">
        <f t="shared" si="30"/>
        <v>3</v>
      </c>
    </row>
    <row r="33" spans="1:29" ht="12.6" customHeight="1" x14ac:dyDescent="0.2">
      <c r="A33" s="123" t="s">
        <v>168</v>
      </c>
      <c r="B33" s="3" t="s">
        <v>87</v>
      </c>
      <c r="C33" s="12"/>
      <c r="D33" s="13">
        <v>1</v>
      </c>
      <c r="E33" s="14">
        <v>1</v>
      </c>
      <c r="F33" s="12"/>
      <c r="G33" s="13"/>
      <c r="H33" s="14"/>
      <c r="I33" s="12"/>
      <c r="J33" s="13"/>
      <c r="K33" s="14"/>
      <c r="L33" s="12"/>
      <c r="M33" s="13"/>
      <c r="N33" s="14"/>
      <c r="O33" s="12"/>
      <c r="P33" s="13"/>
      <c r="Q33" s="46"/>
      <c r="R33" s="87"/>
      <c r="S33" s="87"/>
      <c r="T33" s="87"/>
      <c r="U33" s="12"/>
      <c r="V33" s="13"/>
      <c r="W33" s="14"/>
      <c r="X33" s="12"/>
      <c r="Y33" s="13"/>
      <c r="Z33" s="14"/>
      <c r="AA33" s="12">
        <f t="shared" si="29"/>
        <v>0</v>
      </c>
      <c r="AB33" s="13">
        <f t="shared" si="29"/>
        <v>1</v>
      </c>
      <c r="AC33" s="46">
        <f t="shared" si="30"/>
        <v>1</v>
      </c>
    </row>
    <row r="34" spans="1:29" s="4" customFormat="1" ht="12.6" customHeight="1" x14ac:dyDescent="0.2">
      <c r="A34" s="66" t="s">
        <v>94</v>
      </c>
      <c r="B34" s="9"/>
      <c r="C34" s="15">
        <f>SUM(C23:C33)</f>
        <v>17</v>
      </c>
      <c r="D34" s="16">
        <f>SUM(D23:D33)</f>
        <v>19</v>
      </c>
      <c r="E34" s="17">
        <f t="shared" si="2"/>
        <v>36</v>
      </c>
      <c r="F34" s="15">
        <f>SUM(F23:F33)</f>
        <v>3</v>
      </c>
      <c r="G34" s="16">
        <f>SUM(G23:G33)</f>
        <v>0</v>
      </c>
      <c r="H34" s="17">
        <f>SUM(H23:H32)</f>
        <v>3</v>
      </c>
      <c r="I34" s="15">
        <f>SUM(I23:I33)</f>
        <v>0</v>
      </c>
      <c r="J34" s="16">
        <f>SUM(J23:J33)</f>
        <v>0</v>
      </c>
      <c r="K34" s="17">
        <f>SUM(K23:K32)</f>
        <v>0</v>
      </c>
      <c r="L34" s="15">
        <f>SUM(L23:L33)</f>
        <v>3</v>
      </c>
      <c r="M34" s="16">
        <f>SUM(M23:M33)</f>
        <v>0</v>
      </c>
      <c r="N34" s="17">
        <f>SUM(N23:N32)</f>
        <v>3</v>
      </c>
      <c r="O34" s="15">
        <f>SUM(O23:O33)</f>
        <v>1</v>
      </c>
      <c r="P34" s="16">
        <f>SUM(P23:P33)</f>
        <v>0</v>
      </c>
      <c r="Q34" s="47">
        <f>SUM(Q23:Q32)</f>
        <v>1</v>
      </c>
      <c r="R34" s="88">
        <f>SUM(R23:R33)</f>
        <v>0</v>
      </c>
      <c r="S34" s="88">
        <f>SUM(S23:S33)</f>
        <v>0</v>
      </c>
      <c r="T34" s="88">
        <f>SUM(T23:T32)</f>
        <v>0</v>
      </c>
      <c r="U34" s="15">
        <f>SUM(U23:U33)</f>
        <v>1</v>
      </c>
      <c r="V34" s="16">
        <f>SUM(V23:V33)</f>
        <v>0</v>
      </c>
      <c r="W34" s="17">
        <f>SUM(W23:W32)</f>
        <v>1</v>
      </c>
      <c r="X34" s="15">
        <f>SUM(X23:X33)</f>
        <v>0</v>
      </c>
      <c r="Y34" s="16">
        <f>SUM(Y23:Y33)</f>
        <v>1</v>
      </c>
      <c r="Z34" s="17">
        <f>SUM(Z23:Z32)</f>
        <v>1</v>
      </c>
      <c r="AA34" s="15">
        <f>SUM(AA23:AA33)</f>
        <v>25</v>
      </c>
      <c r="AB34" s="16">
        <f>SUM(AB23:AB33)</f>
        <v>20</v>
      </c>
      <c r="AC34" s="47">
        <f>SUM(AC23:AC33)</f>
        <v>45</v>
      </c>
    </row>
    <row r="35" spans="1:29" ht="12.6" customHeight="1" x14ac:dyDescent="0.2">
      <c r="A35" s="123" t="s">
        <v>23</v>
      </c>
      <c r="B35" s="3" t="s">
        <v>2</v>
      </c>
      <c r="C35" s="12"/>
      <c r="D35" s="13">
        <v>3</v>
      </c>
      <c r="E35" s="14">
        <v>3</v>
      </c>
      <c r="F35" s="12"/>
      <c r="G35" s="13">
        <v>1</v>
      </c>
      <c r="H35" s="14">
        <v>1</v>
      </c>
      <c r="I35" s="12"/>
      <c r="J35" s="13"/>
      <c r="K35" s="14"/>
      <c r="L35" s="12"/>
      <c r="M35" s="13"/>
      <c r="N35" s="14"/>
      <c r="O35" s="12"/>
      <c r="P35" s="13"/>
      <c r="Q35" s="46"/>
      <c r="R35" s="87"/>
      <c r="S35" s="87"/>
      <c r="T35" s="87"/>
      <c r="U35" s="12">
        <v>1</v>
      </c>
      <c r="V35" s="13"/>
      <c r="W35" s="14">
        <v>1</v>
      </c>
      <c r="X35" s="12"/>
      <c r="Y35" s="13">
        <v>1</v>
      </c>
      <c r="Z35" s="14">
        <v>1</v>
      </c>
      <c r="AA35" s="12">
        <f t="shared" ref="AA35:AB36" si="31">SUM(C35,F35,I35,L35,O35,R35,U35,X35)</f>
        <v>1</v>
      </c>
      <c r="AB35" s="13">
        <f t="shared" si="31"/>
        <v>5</v>
      </c>
      <c r="AC35" s="46">
        <f t="shared" ref="AC35:AC36" si="32">SUM(AA35:AB35)</f>
        <v>6</v>
      </c>
    </row>
    <row r="36" spans="1:29" ht="12.6" customHeight="1" x14ac:dyDescent="0.2">
      <c r="A36" s="123" t="s">
        <v>24</v>
      </c>
      <c r="B36" s="3" t="s">
        <v>86</v>
      </c>
      <c r="C36" s="12"/>
      <c r="D36" s="13">
        <v>3</v>
      </c>
      <c r="E36" s="14">
        <v>3</v>
      </c>
      <c r="F36" s="12"/>
      <c r="G36" s="13">
        <v>1</v>
      </c>
      <c r="H36" s="14">
        <v>1</v>
      </c>
      <c r="I36" s="12"/>
      <c r="J36" s="13"/>
      <c r="K36" s="14"/>
      <c r="L36" s="12"/>
      <c r="M36" s="13">
        <v>2</v>
      </c>
      <c r="N36" s="14">
        <v>2</v>
      </c>
      <c r="O36" s="12"/>
      <c r="P36" s="13"/>
      <c r="Q36" s="46"/>
      <c r="R36" s="87"/>
      <c r="S36" s="87"/>
      <c r="T36" s="87"/>
      <c r="U36" s="12">
        <v>6</v>
      </c>
      <c r="V36" s="13">
        <v>2</v>
      </c>
      <c r="W36" s="14">
        <v>8</v>
      </c>
      <c r="X36" s="12"/>
      <c r="Y36" s="13"/>
      <c r="Z36" s="14"/>
      <c r="AA36" s="12">
        <f t="shared" si="31"/>
        <v>6</v>
      </c>
      <c r="AB36" s="13">
        <f t="shared" si="31"/>
        <v>8</v>
      </c>
      <c r="AC36" s="46">
        <f t="shared" si="32"/>
        <v>14</v>
      </c>
    </row>
    <row r="37" spans="1:29" s="4" customFormat="1" ht="12.6" customHeight="1" x14ac:dyDescent="0.2">
      <c r="A37" s="66" t="s">
        <v>95</v>
      </c>
      <c r="B37" s="9"/>
      <c r="C37" s="15">
        <f>SUM(C35:C36)</f>
        <v>0</v>
      </c>
      <c r="D37" s="16">
        <f t="shared" ref="D37:AC37" si="33">SUM(D35:D36)</f>
        <v>6</v>
      </c>
      <c r="E37" s="17">
        <f t="shared" si="2"/>
        <v>6</v>
      </c>
      <c r="F37" s="15">
        <f>SUM(F35:F36)</f>
        <v>0</v>
      </c>
      <c r="G37" s="16">
        <f t="shared" ref="G37:H37" si="34">SUM(G35:G36)</f>
        <v>2</v>
      </c>
      <c r="H37" s="17">
        <f t="shared" si="34"/>
        <v>2</v>
      </c>
      <c r="I37" s="15">
        <f>SUM(I35:I36)</f>
        <v>0</v>
      </c>
      <c r="J37" s="16">
        <f t="shared" ref="J37:K37" si="35">SUM(J35:J36)</f>
        <v>0</v>
      </c>
      <c r="K37" s="17">
        <f t="shared" si="35"/>
        <v>0</v>
      </c>
      <c r="L37" s="15">
        <f>SUM(L35:L36)</f>
        <v>0</v>
      </c>
      <c r="M37" s="16">
        <f t="shared" ref="M37:N37" si="36">SUM(M35:M36)</f>
        <v>2</v>
      </c>
      <c r="N37" s="17">
        <f t="shared" si="36"/>
        <v>2</v>
      </c>
      <c r="O37" s="15">
        <f>SUM(O35:O36)</f>
        <v>0</v>
      </c>
      <c r="P37" s="16">
        <f t="shared" ref="P37:Q37" si="37">SUM(P35:P36)</f>
        <v>0</v>
      </c>
      <c r="Q37" s="47">
        <f t="shared" si="37"/>
        <v>0</v>
      </c>
      <c r="R37" s="88">
        <f>SUM(R35:R36)</f>
        <v>0</v>
      </c>
      <c r="S37" s="88">
        <f t="shared" ref="S37:T37" si="38">SUM(S35:S36)</f>
        <v>0</v>
      </c>
      <c r="T37" s="88">
        <f t="shared" si="38"/>
        <v>0</v>
      </c>
      <c r="U37" s="15">
        <f>SUM(U35:U36)</f>
        <v>7</v>
      </c>
      <c r="V37" s="16">
        <f t="shared" ref="V37:W37" si="39">SUM(V35:V36)</f>
        <v>2</v>
      </c>
      <c r="W37" s="17">
        <f t="shared" si="39"/>
        <v>9</v>
      </c>
      <c r="X37" s="15">
        <f>SUM(X35:X36)</f>
        <v>0</v>
      </c>
      <c r="Y37" s="16">
        <f t="shared" ref="Y37:Z37" si="40">SUM(Y35:Y36)</f>
        <v>1</v>
      </c>
      <c r="Z37" s="17">
        <f t="shared" si="40"/>
        <v>1</v>
      </c>
      <c r="AA37" s="15">
        <f>SUM(AA35:AA36)</f>
        <v>7</v>
      </c>
      <c r="AB37" s="16">
        <f t="shared" si="33"/>
        <v>13</v>
      </c>
      <c r="AC37" s="47">
        <f t="shared" si="33"/>
        <v>20</v>
      </c>
    </row>
    <row r="38" spans="1:29" ht="12.6" customHeight="1" x14ac:dyDescent="0.2">
      <c r="A38" s="123" t="s">
        <v>25</v>
      </c>
      <c r="B38" s="3" t="s">
        <v>2</v>
      </c>
      <c r="C38" s="12">
        <v>40</v>
      </c>
      <c r="D38" s="13">
        <v>19</v>
      </c>
      <c r="E38" s="14">
        <v>59</v>
      </c>
      <c r="F38" s="12">
        <v>9</v>
      </c>
      <c r="G38" s="13">
        <v>4</v>
      </c>
      <c r="H38" s="14">
        <v>13</v>
      </c>
      <c r="I38" s="12"/>
      <c r="J38" s="13"/>
      <c r="K38" s="14"/>
      <c r="L38" s="12">
        <v>1</v>
      </c>
      <c r="M38" s="13">
        <v>1</v>
      </c>
      <c r="N38" s="14">
        <v>2</v>
      </c>
      <c r="O38" s="12">
        <v>4</v>
      </c>
      <c r="P38" s="13"/>
      <c r="Q38" s="46">
        <v>4</v>
      </c>
      <c r="R38" s="87"/>
      <c r="S38" s="87"/>
      <c r="T38" s="87"/>
      <c r="U38" s="12">
        <v>1</v>
      </c>
      <c r="V38" s="13"/>
      <c r="W38" s="14">
        <v>1</v>
      </c>
      <c r="X38" s="12">
        <v>3</v>
      </c>
      <c r="Y38" s="13">
        <v>2</v>
      </c>
      <c r="Z38" s="14">
        <v>5</v>
      </c>
      <c r="AA38" s="12">
        <f t="shared" ref="AA38:AB45" si="41">SUM(C38,F38,I38,L38,O38,R38,U38,X38)</f>
        <v>58</v>
      </c>
      <c r="AB38" s="13">
        <f t="shared" si="41"/>
        <v>26</v>
      </c>
      <c r="AC38" s="46">
        <f t="shared" ref="AC38:AC45" si="42">SUM(AA38:AB38)</f>
        <v>84</v>
      </c>
    </row>
    <row r="39" spans="1:29" ht="12.6" customHeight="1" x14ac:dyDescent="0.2">
      <c r="A39" s="73" t="s">
        <v>159</v>
      </c>
      <c r="B39" s="74" t="s">
        <v>87</v>
      </c>
      <c r="C39" s="75">
        <v>1</v>
      </c>
      <c r="D39" s="76"/>
      <c r="E39" s="77">
        <v>1</v>
      </c>
      <c r="F39" s="75"/>
      <c r="G39" s="76"/>
      <c r="H39" s="77"/>
      <c r="I39" s="75"/>
      <c r="J39" s="76"/>
      <c r="K39" s="77"/>
      <c r="L39" s="75"/>
      <c r="M39" s="76"/>
      <c r="N39" s="77"/>
      <c r="O39" s="75"/>
      <c r="P39" s="76"/>
      <c r="Q39" s="78"/>
      <c r="R39" s="130"/>
      <c r="S39" s="130"/>
      <c r="T39" s="130"/>
      <c r="U39" s="75"/>
      <c r="V39" s="76"/>
      <c r="W39" s="77"/>
      <c r="X39" s="75"/>
      <c r="Y39" s="76"/>
      <c r="Z39" s="77"/>
      <c r="AA39" s="75">
        <f t="shared" si="41"/>
        <v>1</v>
      </c>
      <c r="AB39" s="76">
        <f t="shared" si="41"/>
        <v>0</v>
      </c>
      <c r="AC39" s="78">
        <f t="shared" si="42"/>
        <v>1</v>
      </c>
    </row>
    <row r="40" spans="1:29" ht="12.6" customHeight="1" x14ac:dyDescent="0.2">
      <c r="A40" s="125" t="s">
        <v>125</v>
      </c>
      <c r="B40" s="131" t="s">
        <v>126</v>
      </c>
      <c r="C40" s="132">
        <v>3</v>
      </c>
      <c r="D40" s="133">
        <v>2</v>
      </c>
      <c r="E40" s="134">
        <v>5</v>
      </c>
      <c r="F40" s="132"/>
      <c r="G40" s="133"/>
      <c r="H40" s="134"/>
      <c r="I40" s="132"/>
      <c r="J40" s="133"/>
      <c r="K40" s="134"/>
      <c r="L40" s="132"/>
      <c r="M40" s="133">
        <v>1</v>
      </c>
      <c r="N40" s="134">
        <v>1</v>
      </c>
      <c r="O40" s="132"/>
      <c r="P40" s="133"/>
      <c r="Q40" s="135"/>
      <c r="R40" s="136"/>
      <c r="S40" s="136"/>
      <c r="T40" s="136"/>
      <c r="U40" s="132"/>
      <c r="V40" s="133">
        <v>1</v>
      </c>
      <c r="W40" s="134">
        <v>1</v>
      </c>
      <c r="X40" s="132"/>
      <c r="Y40" s="133">
        <v>1</v>
      </c>
      <c r="Z40" s="134">
        <v>1</v>
      </c>
      <c r="AA40" s="132">
        <f t="shared" si="41"/>
        <v>3</v>
      </c>
      <c r="AB40" s="133">
        <f t="shared" si="41"/>
        <v>5</v>
      </c>
      <c r="AC40" s="135">
        <f t="shared" si="42"/>
        <v>8</v>
      </c>
    </row>
    <row r="41" spans="1:29" ht="12.6" customHeight="1" x14ac:dyDescent="0.2">
      <c r="A41" s="123"/>
      <c r="B41" s="3" t="s">
        <v>2</v>
      </c>
      <c r="C41" s="12">
        <v>6</v>
      </c>
      <c r="D41" s="13">
        <v>7</v>
      </c>
      <c r="E41" s="14">
        <v>13</v>
      </c>
      <c r="F41" s="12"/>
      <c r="G41" s="13">
        <v>1</v>
      </c>
      <c r="H41" s="14">
        <v>1</v>
      </c>
      <c r="I41" s="12"/>
      <c r="J41" s="13"/>
      <c r="K41" s="14"/>
      <c r="L41" s="12"/>
      <c r="M41" s="13"/>
      <c r="N41" s="14"/>
      <c r="O41" s="12">
        <v>1</v>
      </c>
      <c r="P41" s="13"/>
      <c r="Q41" s="46">
        <v>1</v>
      </c>
      <c r="R41" s="87"/>
      <c r="S41" s="87"/>
      <c r="T41" s="87"/>
      <c r="U41" s="12"/>
      <c r="V41" s="13"/>
      <c r="W41" s="14"/>
      <c r="X41" s="12">
        <v>1</v>
      </c>
      <c r="Y41" s="13">
        <v>1</v>
      </c>
      <c r="Z41" s="14">
        <v>2</v>
      </c>
      <c r="AA41" s="12">
        <f t="shared" si="41"/>
        <v>8</v>
      </c>
      <c r="AB41" s="13">
        <f t="shared" si="41"/>
        <v>9</v>
      </c>
      <c r="AC41" s="46">
        <f t="shared" si="42"/>
        <v>17</v>
      </c>
    </row>
    <row r="42" spans="1:29" ht="12.6" customHeight="1" x14ac:dyDescent="0.2">
      <c r="A42" s="66" t="s">
        <v>127</v>
      </c>
      <c r="B42" s="9"/>
      <c r="C42" s="15">
        <f>SUM(C40:C41)</f>
        <v>9</v>
      </c>
      <c r="D42" s="16">
        <f t="shared" ref="D42:AC42" si="43">SUM(D40:D41)</f>
        <v>9</v>
      </c>
      <c r="E42" s="17">
        <f t="shared" si="2"/>
        <v>18</v>
      </c>
      <c r="F42" s="15">
        <f>SUM(F40:F41)</f>
        <v>0</v>
      </c>
      <c r="G42" s="16">
        <f t="shared" ref="G42:H42" si="44">SUM(G40:G41)</f>
        <v>1</v>
      </c>
      <c r="H42" s="17">
        <f t="shared" si="44"/>
        <v>1</v>
      </c>
      <c r="I42" s="15">
        <f>SUM(I40:I41)</f>
        <v>0</v>
      </c>
      <c r="J42" s="16">
        <f t="shared" ref="J42:K42" si="45">SUM(J40:J41)</f>
        <v>0</v>
      </c>
      <c r="K42" s="17">
        <f t="shared" si="45"/>
        <v>0</v>
      </c>
      <c r="L42" s="15">
        <f>SUM(L40:L41)</f>
        <v>0</v>
      </c>
      <c r="M42" s="16">
        <f t="shared" ref="M42:N42" si="46">SUM(M40:M41)</f>
        <v>1</v>
      </c>
      <c r="N42" s="17">
        <f t="shared" si="46"/>
        <v>1</v>
      </c>
      <c r="O42" s="15">
        <f>SUM(O40:O41)</f>
        <v>1</v>
      </c>
      <c r="P42" s="16">
        <f t="shared" ref="P42:Q42" si="47">SUM(P40:P41)</f>
        <v>0</v>
      </c>
      <c r="Q42" s="47">
        <f t="shared" si="47"/>
        <v>1</v>
      </c>
      <c r="R42" s="88">
        <f>SUM(R40:R41)</f>
        <v>0</v>
      </c>
      <c r="S42" s="88">
        <f t="shared" ref="S42:T42" si="48">SUM(S40:S41)</f>
        <v>0</v>
      </c>
      <c r="T42" s="88">
        <f t="shared" si="48"/>
        <v>0</v>
      </c>
      <c r="U42" s="15">
        <f>SUM(U40:U41)</f>
        <v>0</v>
      </c>
      <c r="V42" s="16">
        <f t="shared" ref="V42:W42" si="49">SUM(V40:V41)</f>
        <v>1</v>
      </c>
      <c r="W42" s="17">
        <f t="shared" si="49"/>
        <v>1</v>
      </c>
      <c r="X42" s="15">
        <f>SUM(X40:X41)</f>
        <v>1</v>
      </c>
      <c r="Y42" s="16">
        <f t="shared" ref="Y42:Z42" si="50">SUM(Y40:Y41)</f>
        <v>2</v>
      </c>
      <c r="Z42" s="17">
        <f t="shared" si="50"/>
        <v>3</v>
      </c>
      <c r="AA42" s="15">
        <f>SUM(AA40:AA41)</f>
        <v>11</v>
      </c>
      <c r="AB42" s="16">
        <f t="shared" si="43"/>
        <v>14</v>
      </c>
      <c r="AC42" s="47">
        <f t="shared" si="43"/>
        <v>25</v>
      </c>
    </row>
    <row r="43" spans="1:29" ht="12.6" customHeight="1" x14ac:dyDescent="0.2">
      <c r="A43" s="73" t="s">
        <v>26</v>
      </c>
      <c r="B43" s="74" t="s">
        <v>2</v>
      </c>
      <c r="C43" s="75">
        <v>13</v>
      </c>
      <c r="D43" s="76">
        <v>13</v>
      </c>
      <c r="E43" s="77">
        <v>26</v>
      </c>
      <c r="F43" s="75">
        <v>8</v>
      </c>
      <c r="G43" s="76">
        <v>2</v>
      </c>
      <c r="H43" s="77">
        <v>10</v>
      </c>
      <c r="I43" s="75"/>
      <c r="J43" s="76"/>
      <c r="K43" s="77"/>
      <c r="L43" s="75"/>
      <c r="M43" s="76"/>
      <c r="N43" s="77"/>
      <c r="O43" s="75">
        <v>3</v>
      </c>
      <c r="P43" s="76">
        <v>1</v>
      </c>
      <c r="Q43" s="78">
        <v>4</v>
      </c>
      <c r="R43" s="130"/>
      <c r="S43" s="130"/>
      <c r="T43" s="130"/>
      <c r="U43" s="75"/>
      <c r="V43" s="76"/>
      <c r="W43" s="77"/>
      <c r="X43" s="75">
        <v>2</v>
      </c>
      <c r="Y43" s="76">
        <v>1</v>
      </c>
      <c r="Z43" s="77">
        <v>3</v>
      </c>
      <c r="AA43" s="75">
        <f t="shared" si="41"/>
        <v>26</v>
      </c>
      <c r="AB43" s="76">
        <f t="shared" si="41"/>
        <v>17</v>
      </c>
      <c r="AC43" s="78">
        <f t="shared" si="42"/>
        <v>43</v>
      </c>
    </row>
    <row r="44" spans="1:29" ht="12.6" customHeight="1" x14ac:dyDescent="0.2">
      <c r="A44" s="73" t="s">
        <v>27</v>
      </c>
      <c r="B44" s="74" t="s">
        <v>90</v>
      </c>
      <c r="C44" s="75">
        <v>2</v>
      </c>
      <c r="D44" s="76">
        <v>1</v>
      </c>
      <c r="E44" s="77">
        <v>3</v>
      </c>
      <c r="F44" s="75"/>
      <c r="G44" s="76"/>
      <c r="H44" s="77"/>
      <c r="I44" s="75"/>
      <c r="J44" s="76"/>
      <c r="K44" s="77"/>
      <c r="L44" s="75"/>
      <c r="M44" s="76"/>
      <c r="N44" s="77"/>
      <c r="O44" s="75"/>
      <c r="P44" s="76"/>
      <c r="Q44" s="78"/>
      <c r="R44" s="130"/>
      <c r="S44" s="130"/>
      <c r="T44" s="130"/>
      <c r="U44" s="75"/>
      <c r="V44" s="76"/>
      <c r="W44" s="77"/>
      <c r="X44" s="75">
        <v>1</v>
      </c>
      <c r="Y44" s="76"/>
      <c r="Z44" s="77">
        <v>1</v>
      </c>
      <c r="AA44" s="75">
        <f t="shared" si="41"/>
        <v>3</v>
      </c>
      <c r="AB44" s="76">
        <f t="shared" si="41"/>
        <v>1</v>
      </c>
      <c r="AC44" s="78">
        <f t="shared" si="42"/>
        <v>4</v>
      </c>
    </row>
    <row r="45" spans="1:29" s="5" customFormat="1" ht="12.6" customHeight="1" x14ac:dyDescent="0.2">
      <c r="A45" s="123" t="s">
        <v>3</v>
      </c>
      <c r="B45" s="3" t="s">
        <v>90</v>
      </c>
      <c r="C45" s="12"/>
      <c r="D45" s="13">
        <v>1</v>
      </c>
      <c r="E45" s="14">
        <v>1</v>
      </c>
      <c r="F45" s="12"/>
      <c r="G45" s="13"/>
      <c r="H45" s="14"/>
      <c r="I45" s="12"/>
      <c r="J45" s="13"/>
      <c r="K45" s="14"/>
      <c r="L45" s="12"/>
      <c r="M45" s="13"/>
      <c r="N45" s="14"/>
      <c r="O45" s="12"/>
      <c r="P45" s="13"/>
      <c r="Q45" s="46"/>
      <c r="R45" s="87"/>
      <c r="S45" s="87"/>
      <c r="T45" s="87"/>
      <c r="U45" s="12"/>
      <c r="V45" s="13"/>
      <c r="W45" s="14"/>
      <c r="X45" s="12"/>
      <c r="Y45" s="13"/>
      <c r="Z45" s="14"/>
      <c r="AA45" s="12">
        <f t="shared" si="41"/>
        <v>0</v>
      </c>
      <c r="AB45" s="13">
        <f t="shared" si="41"/>
        <v>1</v>
      </c>
      <c r="AC45" s="46">
        <f t="shared" si="42"/>
        <v>1</v>
      </c>
    </row>
    <row r="46" spans="1:29" s="10" customFormat="1" ht="12.6" customHeight="1" x14ac:dyDescent="0.25">
      <c r="A46" s="48" t="s">
        <v>96</v>
      </c>
      <c r="B46" s="18"/>
      <c r="C46" s="93">
        <f t="shared" ref="C46:AB46" si="51">SUM(C7,C10,C11,C12,C13,C14,C15,C16,C22,C34,C37,C38,C39,C42,C43,C44,C45)</f>
        <v>171</v>
      </c>
      <c r="D46" s="106">
        <f t="shared" si="51"/>
        <v>138</v>
      </c>
      <c r="E46" s="107">
        <f t="shared" si="51"/>
        <v>309</v>
      </c>
      <c r="F46" s="19">
        <f t="shared" si="51"/>
        <v>23</v>
      </c>
      <c r="G46" s="20">
        <f t="shared" si="51"/>
        <v>10</v>
      </c>
      <c r="H46" s="21">
        <f t="shared" si="51"/>
        <v>33</v>
      </c>
      <c r="I46" s="19">
        <f t="shared" si="51"/>
        <v>0</v>
      </c>
      <c r="J46" s="20">
        <f t="shared" si="51"/>
        <v>1</v>
      </c>
      <c r="K46" s="21">
        <f t="shared" si="51"/>
        <v>1</v>
      </c>
      <c r="L46" s="19">
        <f t="shared" si="51"/>
        <v>13</v>
      </c>
      <c r="M46" s="20">
        <f t="shared" si="51"/>
        <v>9</v>
      </c>
      <c r="N46" s="21">
        <f t="shared" si="51"/>
        <v>22</v>
      </c>
      <c r="O46" s="19">
        <f t="shared" si="51"/>
        <v>10</v>
      </c>
      <c r="P46" s="20">
        <f t="shared" si="51"/>
        <v>3</v>
      </c>
      <c r="Q46" s="49">
        <f t="shared" si="51"/>
        <v>13</v>
      </c>
      <c r="R46" s="18">
        <f t="shared" si="51"/>
        <v>0</v>
      </c>
      <c r="S46" s="18">
        <f t="shared" si="51"/>
        <v>0</v>
      </c>
      <c r="T46" s="18">
        <f t="shared" si="51"/>
        <v>0</v>
      </c>
      <c r="U46" s="19">
        <f t="shared" si="51"/>
        <v>29</v>
      </c>
      <c r="V46" s="20">
        <f t="shared" si="51"/>
        <v>22</v>
      </c>
      <c r="W46" s="21">
        <f t="shared" si="51"/>
        <v>51</v>
      </c>
      <c r="X46" s="19">
        <f t="shared" si="51"/>
        <v>13</v>
      </c>
      <c r="Y46" s="20">
        <f t="shared" si="51"/>
        <v>13</v>
      </c>
      <c r="Z46" s="21">
        <f t="shared" si="51"/>
        <v>26</v>
      </c>
      <c r="AA46" s="19">
        <f t="shared" si="51"/>
        <v>259</v>
      </c>
      <c r="AB46" s="106">
        <f t="shared" si="51"/>
        <v>196</v>
      </c>
      <c r="AC46" s="114">
        <f>SUM(AC7,AC10,AC11,AC12,AC13,AC14,AC15,AC16,AC22,AC34,AC37,AC38,AC39,AC42,AC43,AC44,AC45)</f>
        <v>455</v>
      </c>
    </row>
    <row r="47" spans="1:29" ht="12.6" customHeight="1" x14ac:dyDescent="0.2">
      <c r="A47" s="127" t="s">
        <v>28</v>
      </c>
      <c r="B47" s="3" t="s">
        <v>2</v>
      </c>
      <c r="C47" s="12">
        <v>24</v>
      </c>
      <c r="D47" s="13">
        <v>23</v>
      </c>
      <c r="E47" s="14">
        <v>47</v>
      </c>
      <c r="F47" s="12">
        <v>2</v>
      </c>
      <c r="G47" s="13"/>
      <c r="H47" s="14">
        <v>2</v>
      </c>
      <c r="I47" s="12"/>
      <c r="J47" s="13">
        <v>1</v>
      </c>
      <c r="K47" s="14">
        <v>1</v>
      </c>
      <c r="L47" s="12">
        <v>2</v>
      </c>
      <c r="M47" s="13">
        <v>1</v>
      </c>
      <c r="N47" s="14">
        <v>3</v>
      </c>
      <c r="O47" s="12">
        <v>1</v>
      </c>
      <c r="P47" s="13"/>
      <c r="Q47" s="46">
        <v>1</v>
      </c>
      <c r="R47" s="87"/>
      <c r="S47" s="87"/>
      <c r="T47" s="87"/>
      <c r="U47" s="12">
        <v>7</v>
      </c>
      <c r="V47" s="13">
        <v>1</v>
      </c>
      <c r="W47" s="14">
        <v>8</v>
      </c>
      <c r="X47" s="12">
        <v>1</v>
      </c>
      <c r="Y47" s="13">
        <v>1</v>
      </c>
      <c r="Z47" s="14">
        <v>2</v>
      </c>
      <c r="AA47" s="12">
        <f t="shared" ref="AA47:AB55" si="52">SUM(C47,F47,I47,L47,O47,R47,U47,X47)</f>
        <v>37</v>
      </c>
      <c r="AB47" s="13">
        <f t="shared" si="52"/>
        <v>27</v>
      </c>
      <c r="AC47" s="46">
        <f t="shared" ref="AC47:AC57" si="53">SUM(AA47:AB47)</f>
        <v>64</v>
      </c>
    </row>
    <row r="48" spans="1:29" ht="12.6" customHeight="1" x14ac:dyDescent="0.2">
      <c r="A48" s="73" t="s">
        <v>29</v>
      </c>
      <c r="B48" s="74" t="s">
        <v>87</v>
      </c>
      <c r="C48" s="75">
        <v>1</v>
      </c>
      <c r="D48" s="76"/>
      <c r="E48" s="77">
        <v>1</v>
      </c>
      <c r="F48" s="75"/>
      <c r="G48" s="76"/>
      <c r="H48" s="77"/>
      <c r="I48" s="75"/>
      <c r="J48" s="76"/>
      <c r="K48" s="77"/>
      <c r="L48" s="75"/>
      <c r="M48" s="76"/>
      <c r="N48" s="77"/>
      <c r="O48" s="75"/>
      <c r="P48" s="76"/>
      <c r="Q48" s="78"/>
      <c r="R48" s="130"/>
      <c r="S48" s="130"/>
      <c r="T48" s="130"/>
      <c r="U48" s="75">
        <v>1</v>
      </c>
      <c r="V48" s="76"/>
      <c r="W48" s="77">
        <v>1</v>
      </c>
      <c r="X48" s="75"/>
      <c r="Y48" s="76"/>
      <c r="Z48" s="77"/>
      <c r="AA48" s="75">
        <f t="shared" si="52"/>
        <v>2</v>
      </c>
      <c r="AB48" s="76">
        <f t="shared" si="52"/>
        <v>0</v>
      </c>
      <c r="AC48" s="78">
        <f t="shared" si="53"/>
        <v>2</v>
      </c>
    </row>
    <row r="49" spans="1:29" ht="12.6" customHeight="1" x14ac:dyDescent="0.2">
      <c r="A49" s="128" t="s">
        <v>30</v>
      </c>
      <c r="B49" s="74" t="s">
        <v>87</v>
      </c>
      <c r="C49" s="75"/>
      <c r="D49" s="76">
        <v>1</v>
      </c>
      <c r="E49" s="77">
        <v>1</v>
      </c>
      <c r="F49" s="75"/>
      <c r="G49" s="76"/>
      <c r="H49" s="77"/>
      <c r="I49" s="75"/>
      <c r="J49" s="76"/>
      <c r="K49" s="77"/>
      <c r="L49" s="75">
        <v>1</v>
      </c>
      <c r="M49" s="76"/>
      <c r="N49" s="77">
        <v>1</v>
      </c>
      <c r="O49" s="75"/>
      <c r="P49" s="76"/>
      <c r="Q49" s="78"/>
      <c r="R49" s="130"/>
      <c r="S49" s="130"/>
      <c r="T49" s="130"/>
      <c r="U49" s="75"/>
      <c r="V49" s="76"/>
      <c r="W49" s="77"/>
      <c r="X49" s="75"/>
      <c r="Y49" s="76"/>
      <c r="Z49" s="77"/>
      <c r="AA49" s="75">
        <f t="shared" si="52"/>
        <v>1</v>
      </c>
      <c r="AB49" s="76">
        <f t="shared" si="52"/>
        <v>1</v>
      </c>
      <c r="AC49" s="78">
        <f t="shared" si="53"/>
        <v>2</v>
      </c>
    </row>
    <row r="50" spans="1:29" ht="12.6" customHeight="1" x14ac:dyDescent="0.2">
      <c r="A50" s="73" t="s">
        <v>129</v>
      </c>
      <c r="B50" s="74" t="s">
        <v>87</v>
      </c>
      <c r="C50" s="75">
        <v>1</v>
      </c>
      <c r="D50" s="76"/>
      <c r="E50" s="77">
        <v>1</v>
      </c>
      <c r="F50" s="75"/>
      <c r="G50" s="76"/>
      <c r="H50" s="77"/>
      <c r="I50" s="75"/>
      <c r="J50" s="76"/>
      <c r="K50" s="77"/>
      <c r="L50" s="75"/>
      <c r="M50" s="76"/>
      <c r="N50" s="77"/>
      <c r="O50" s="75"/>
      <c r="P50" s="76"/>
      <c r="Q50" s="78"/>
      <c r="R50" s="130"/>
      <c r="S50" s="130"/>
      <c r="T50" s="130"/>
      <c r="U50" s="75">
        <v>1</v>
      </c>
      <c r="V50" s="76"/>
      <c r="W50" s="77">
        <v>1</v>
      </c>
      <c r="X50" s="75"/>
      <c r="Y50" s="76"/>
      <c r="Z50" s="77"/>
      <c r="AA50" s="75">
        <f t="shared" si="52"/>
        <v>2</v>
      </c>
      <c r="AB50" s="76">
        <f t="shared" si="52"/>
        <v>0</v>
      </c>
      <c r="AC50" s="78">
        <f t="shared" si="53"/>
        <v>2</v>
      </c>
    </row>
    <row r="51" spans="1:29" ht="12.6" customHeight="1" x14ac:dyDescent="0.2">
      <c r="A51" s="128" t="s">
        <v>32</v>
      </c>
      <c r="B51" s="74" t="s">
        <v>87</v>
      </c>
      <c r="C51" s="75"/>
      <c r="D51" s="76"/>
      <c r="E51" s="77"/>
      <c r="F51" s="75"/>
      <c r="G51" s="76"/>
      <c r="H51" s="77"/>
      <c r="I51" s="75"/>
      <c r="J51" s="76"/>
      <c r="K51" s="77"/>
      <c r="L51" s="75">
        <v>1</v>
      </c>
      <c r="M51" s="76"/>
      <c r="N51" s="77">
        <v>1</v>
      </c>
      <c r="O51" s="75"/>
      <c r="P51" s="76"/>
      <c r="Q51" s="78"/>
      <c r="R51" s="130"/>
      <c r="S51" s="130"/>
      <c r="T51" s="130"/>
      <c r="U51" s="75"/>
      <c r="V51" s="76"/>
      <c r="W51" s="77"/>
      <c r="X51" s="75"/>
      <c r="Y51" s="76"/>
      <c r="Z51" s="77"/>
      <c r="AA51" s="75">
        <f t="shared" si="52"/>
        <v>1</v>
      </c>
      <c r="AB51" s="76">
        <f t="shared" si="52"/>
        <v>0</v>
      </c>
      <c r="AC51" s="78">
        <f t="shared" si="53"/>
        <v>1</v>
      </c>
    </row>
    <row r="52" spans="1:29" ht="12.6" customHeight="1" x14ac:dyDescent="0.2">
      <c r="A52" s="128" t="s">
        <v>33</v>
      </c>
      <c r="B52" s="74" t="s">
        <v>2</v>
      </c>
      <c r="C52" s="75">
        <v>3</v>
      </c>
      <c r="D52" s="76">
        <v>16</v>
      </c>
      <c r="E52" s="77">
        <v>19</v>
      </c>
      <c r="F52" s="75"/>
      <c r="G52" s="76">
        <v>2</v>
      </c>
      <c r="H52" s="77">
        <v>2</v>
      </c>
      <c r="I52" s="75"/>
      <c r="J52" s="76"/>
      <c r="K52" s="77"/>
      <c r="L52" s="75">
        <v>3</v>
      </c>
      <c r="M52" s="76">
        <v>3</v>
      </c>
      <c r="N52" s="77">
        <v>6</v>
      </c>
      <c r="O52" s="75"/>
      <c r="P52" s="76"/>
      <c r="Q52" s="78"/>
      <c r="R52" s="130"/>
      <c r="S52" s="130"/>
      <c r="T52" s="130"/>
      <c r="U52" s="75">
        <v>7</v>
      </c>
      <c r="V52" s="76">
        <v>4</v>
      </c>
      <c r="W52" s="77">
        <v>11</v>
      </c>
      <c r="X52" s="75">
        <v>1</v>
      </c>
      <c r="Y52" s="76">
        <v>2</v>
      </c>
      <c r="Z52" s="77">
        <v>3</v>
      </c>
      <c r="AA52" s="75">
        <f t="shared" si="52"/>
        <v>14</v>
      </c>
      <c r="AB52" s="76">
        <f t="shared" si="52"/>
        <v>27</v>
      </c>
      <c r="AC52" s="78">
        <f t="shared" si="53"/>
        <v>41</v>
      </c>
    </row>
    <row r="53" spans="1:29" ht="12.6" customHeight="1" x14ac:dyDescent="0.2">
      <c r="A53" s="73" t="s">
        <v>97</v>
      </c>
      <c r="B53" s="74" t="s">
        <v>87</v>
      </c>
      <c r="C53" s="75"/>
      <c r="D53" s="76">
        <v>1</v>
      </c>
      <c r="E53" s="77">
        <v>1</v>
      </c>
      <c r="F53" s="75"/>
      <c r="G53" s="76"/>
      <c r="H53" s="77"/>
      <c r="I53" s="75"/>
      <c r="J53" s="76"/>
      <c r="K53" s="77"/>
      <c r="L53" s="75"/>
      <c r="M53" s="76"/>
      <c r="N53" s="77"/>
      <c r="O53" s="75"/>
      <c r="P53" s="76"/>
      <c r="Q53" s="78"/>
      <c r="R53" s="130"/>
      <c r="S53" s="130"/>
      <c r="T53" s="130"/>
      <c r="U53" s="75"/>
      <c r="V53" s="76"/>
      <c r="W53" s="77"/>
      <c r="X53" s="75"/>
      <c r="Y53" s="76"/>
      <c r="Z53" s="77"/>
      <c r="AA53" s="75">
        <f t="shared" si="52"/>
        <v>0</v>
      </c>
      <c r="AB53" s="76">
        <f t="shared" si="52"/>
        <v>1</v>
      </c>
      <c r="AC53" s="78">
        <f t="shared" si="53"/>
        <v>1</v>
      </c>
    </row>
    <row r="54" spans="1:29" ht="12.6" customHeight="1" x14ac:dyDescent="0.2">
      <c r="A54" s="123" t="s">
        <v>139</v>
      </c>
      <c r="B54" s="74" t="s">
        <v>85</v>
      </c>
      <c r="C54" s="75"/>
      <c r="D54" s="76"/>
      <c r="E54" s="77"/>
      <c r="F54" s="75"/>
      <c r="G54" s="76"/>
      <c r="H54" s="77"/>
      <c r="I54" s="75"/>
      <c r="J54" s="76"/>
      <c r="K54" s="77"/>
      <c r="L54" s="75"/>
      <c r="M54" s="76"/>
      <c r="N54" s="77"/>
      <c r="O54" s="75"/>
      <c r="P54" s="76"/>
      <c r="Q54" s="78"/>
      <c r="R54" s="130"/>
      <c r="S54" s="130"/>
      <c r="T54" s="130"/>
      <c r="U54" s="75"/>
      <c r="V54" s="76">
        <v>1</v>
      </c>
      <c r="W54" s="77">
        <v>1</v>
      </c>
      <c r="X54" s="75"/>
      <c r="Y54" s="76"/>
      <c r="Z54" s="77"/>
      <c r="AA54" s="75">
        <f t="shared" si="52"/>
        <v>0</v>
      </c>
      <c r="AB54" s="76">
        <f t="shared" si="52"/>
        <v>1</v>
      </c>
      <c r="AC54" s="78">
        <f t="shared" si="53"/>
        <v>1</v>
      </c>
    </row>
    <row r="55" spans="1:29" ht="12.6" customHeight="1" x14ac:dyDescent="0.2">
      <c r="A55" s="128" t="s">
        <v>35</v>
      </c>
      <c r="B55" s="74" t="s">
        <v>2</v>
      </c>
      <c r="C55" s="75">
        <v>51</v>
      </c>
      <c r="D55" s="76">
        <v>133</v>
      </c>
      <c r="E55" s="77">
        <v>184</v>
      </c>
      <c r="F55" s="75">
        <v>3</v>
      </c>
      <c r="G55" s="76">
        <v>8</v>
      </c>
      <c r="H55" s="77">
        <v>11</v>
      </c>
      <c r="I55" s="75">
        <v>1</v>
      </c>
      <c r="J55" s="76"/>
      <c r="K55" s="77">
        <v>1</v>
      </c>
      <c r="L55" s="75">
        <v>3</v>
      </c>
      <c r="M55" s="76">
        <v>20</v>
      </c>
      <c r="N55" s="77">
        <v>23</v>
      </c>
      <c r="O55" s="75">
        <v>2</v>
      </c>
      <c r="P55" s="76">
        <v>5</v>
      </c>
      <c r="Q55" s="78">
        <v>7</v>
      </c>
      <c r="R55" s="130"/>
      <c r="S55" s="130"/>
      <c r="T55" s="130"/>
      <c r="U55" s="75">
        <v>7</v>
      </c>
      <c r="V55" s="76">
        <v>15</v>
      </c>
      <c r="W55" s="77">
        <v>22</v>
      </c>
      <c r="X55" s="75">
        <v>9</v>
      </c>
      <c r="Y55" s="76">
        <v>14</v>
      </c>
      <c r="Z55" s="77">
        <v>23</v>
      </c>
      <c r="AA55" s="75">
        <f t="shared" si="52"/>
        <v>76</v>
      </c>
      <c r="AB55" s="76">
        <f t="shared" si="52"/>
        <v>195</v>
      </c>
      <c r="AC55" s="78">
        <f t="shared" si="53"/>
        <v>271</v>
      </c>
    </row>
    <row r="56" spans="1:29" ht="12.6" customHeight="1" x14ac:dyDescent="0.2">
      <c r="A56" s="73" t="s">
        <v>36</v>
      </c>
      <c r="B56" s="74" t="s">
        <v>2</v>
      </c>
      <c r="C56" s="75">
        <v>4</v>
      </c>
      <c r="D56" s="76">
        <v>9</v>
      </c>
      <c r="E56" s="77">
        <v>13</v>
      </c>
      <c r="F56" s="75">
        <v>4</v>
      </c>
      <c r="G56" s="76">
        <v>1</v>
      </c>
      <c r="H56" s="77">
        <v>5</v>
      </c>
      <c r="I56" s="75"/>
      <c r="J56" s="76">
        <v>1</v>
      </c>
      <c r="K56" s="77">
        <v>1</v>
      </c>
      <c r="L56" s="75"/>
      <c r="M56" s="76">
        <v>1</v>
      </c>
      <c r="N56" s="77">
        <v>1</v>
      </c>
      <c r="O56" s="75"/>
      <c r="P56" s="76"/>
      <c r="Q56" s="78"/>
      <c r="R56" s="130"/>
      <c r="S56" s="130"/>
      <c r="T56" s="130"/>
      <c r="U56" s="75">
        <v>1</v>
      </c>
      <c r="V56" s="76"/>
      <c r="W56" s="77">
        <v>1</v>
      </c>
      <c r="X56" s="75">
        <v>2</v>
      </c>
      <c r="Y56" s="76">
        <v>2</v>
      </c>
      <c r="Z56" s="77">
        <v>4</v>
      </c>
      <c r="AA56" s="75">
        <f>SUM(C56,F56,I56,L56,O56,R56,U56,X56)</f>
        <v>11</v>
      </c>
      <c r="AB56" s="76">
        <f t="shared" ref="AB56:AB57" si="54">SUM(D56,G56,J56,M56,P56,S56,V56,Y56)</f>
        <v>14</v>
      </c>
      <c r="AC56" s="78">
        <f t="shared" si="53"/>
        <v>25</v>
      </c>
    </row>
    <row r="57" spans="1:29" ht="12.6" customHeight="1" x14ac:dyDescent="0.2">
      <c r="A57" s="123" t="s">
        <v>3</v>
      </c>
      <c r="B57" s="3" t="s">
        <v>90</v>
      </c>
      <c r="C57" s="12"/>
      <c r="D57" s="13">
        <v>1</v>
      </c>
      <c r="E57" s="14">
        <v>1</v>
      </c>
      <c r="F57" s="12"/>
      <c r="G57" s="13"/>
      <c r="H57" s="14"/>
      <c r="I57" s="12"/>
      <c r="J57" s="13"/>
      <c r="K57" s="14"/>
      <c r="L57" s="12"/>
      <c r="M57" s="13"/>
      <c r="N57" s="14"/>
      <c r="O57" s="12"/>
      <c r="P57" s="13"/>
      <c r="Q57" s="46"/>
      <c r="R57" s="87"/>
      <c r="S57" s="87"/>
      <c r="T57" s="87"/>
      <c r="U57" s="12"/>
      <c r="V57" s="13"/>
      <c r="W57" s="14"/>
      <c r="X57" s="12"/>
      <c r="Y57" s="13"/>
      <c r="Z57" s="14"/>
      <c r="AA57" s="12">
        <f>SUM(C57,F57,I57,L57,O57,R57,U57,X57)</f>
        <v>0</v>
      </c>
      <c r="AB57" s="13">
        <f t="shared" si="54"/>
        <v>1</v>
      </c>
      <c r="AC57" s="46">
        <f t="shared" si="53"/>
        <v>1</v>
      </c>
    </row>
    <row r="58" spans="1:29" s="4" customFormat="1" ht="12.6" customHeight="1" x14ac:dyDescent="0.25">
      <c r="A58" s="50" t="s">
        <v>98</v>
      </c>
      <c r="B58" s="30"/>
      <c r="C58" s="94">
        <f t="shared" ref="C58:AC58" si="55">SUM(C47:C57)</f>
        <v>84</v>
      </c>
      <c r="D58" s="32">
        <f t="shared" si="55"/>
        <v>184</v>
      </c>
      <c r="E58" s="33">
        <f t="shared" si="55"/>
        <v>268</v>
      </c>
      <c r="F58" s="31">
        <f t="shared" si="55"/>
        <v>9</v>
      </c>
      <c r="G58" s="32">
        <f t="shared" si="55"/>
        <v>11</v>
      </c>
      <c r="H58" s="33">
        <f t="shared" si="55"/>
        <v>20</v>
      </c>
      <c r="I58" s="31">
        <f t="shared" si="55"/>
        <v>1</v>
      </c>
      <c r="J58" s="32">
        <f t="shared" si="55"/>
        <v>2</v>
      </c>
      <c r="K58" s="33">
        <f t="shared" si="55"/>
        <v>3</v>
      </c>
      <c r="L58" s="31">
        <f t="shared" si="55"/>
        <v>10</v>
      </c>
      <c r="M58" s="32">
        <f t="shared" si="55"/>
        <v>25</v>
      </c>
      <c r="N58" s="33">
        <f t="shared" si="55"/>
        <v>35</v>
      </c>
      <c r="O58" s="31">
        <f t="shared" si="55"/>
        <v>3</v>
      </c>
      <c r="P58" s="32">
        <f t="shared" si="55"/>
        <v>5</v>
      </c>
      <c r="Q58" s="51">
        <f t="shared" si="55"/>
        <v>8</v>
      </c>
      <c r="R58" s="30">
        <f t="shared" si="55"/>
        <v>0</v>
      </c>
      <c r="S58" s="30">
        <f t="shared" si="55"/>
        <v>0</v>
      </c>
      <c r="T58" s="30">
        <f t="shared" si="55"/>
        <v>0</v>
      </c>
      <c r="U58" s="31">
        <f t="shared" si="55"/>
        <v>24</v>
      </c>
      <c r="V58" s="32">
        <f t="shared" si="55"/>
        <v>21</v>
      </c>
      <c r="W58" s="33">
        <f t="shared" si="55"/>
        <v>45</v>
      </c>
      <c r="X58" s="31">
        <f t="shared" si="55"/>
        <v>13</v>
      </c>
      <c r="Y58" s="32">
        <f t="shared" si="55"/>
        <v>19</v>
      </c>
      <c r="Z58" s="33">
        <f t="shared" si="55"/>
        <v>32</v>
      </c>
      <c r="AA58" s="94">
        <f t="shared" si="55"/>
        <v>144</v>
      </c>
      <c r="AB58" s="32">
        <f t="shared" si="55"/>
        <v>267</v>
      </c>
      <c r="AC58" s="51">
        <f t="shared" si="55"/>
        <v>411</v>
      </c>
    </row>
    <row r="59" spans="1:29" ht="12.6" customHeight="1" x14ac:dyDescent="0.2">
      <c r="A59" s="123" t="s">
        <v>37</v>
      </c>
      <c r="B59" s="3" t="s">
        <v>2</v>
      </c>
      <c r="C59" s="12">
        <v>62</v>
      </c>
      <c r="D59" s="13">
        <v>12</v>
      </c>
      <c r="E59" s="14">
        <v>74</v>
      </c>
      <c r="F59" s="12">
        <v>18</v>
      </c>
      <c r="G59" s="13">
        <v>1</v>
      </c>
      <c r="H59" s="14">
        <v>19</v>
      </c>
      <c r="I59" s="12">
        <v>1</v>
      </c>
      <c r="J59" s="13"/>
      <c r="K59" s="14">
        <v>1</v>
      </c>
      <c r="L59" s="12">
        <v>3</v>
      </c>
      <c r="M59" s="13"/>
      <c r="N59" s="14">
        <v>3</v>
      </c>
      <c r="O59" s="12">
        <v>3</v>
      </c>
      <c r="P59" s="13"/>
      <c r="Q59" s="46">
        <v>3</v>
      </c>
      <c r="R59" s="87"/>
      <c r="S59" s="87"/>
      <c r="T59" s="87"/>
      <c r="U59" s="12"/>
      <c r="V59" s="13"/>
      <c r="W59" s="14"/>
      <c r="X59" s="12">
        <v>6</v>
      </c>
      <c r="Y59" s="13">
        <v>2</v>
      </c>
      <c r="Z59" s="14">
        <v>8</v>
      </c>
      <c r="AA59" s="12">
        <f t="shared" ref="AA59:AB63" si="56">SUM(C59,F59,I59,L59,O59,R59,U59,X59)</f>
        <v>93</v>
      </c>
      <c r="AB59" s="13">
        <f t="shared" si="56"/>
        <v>15</v>
      </c>
      <c r="AC59" s="46">
        <f t="shared" ref="AC59:AC63" si="57">SUM(AA59:AB59)</f>
        <v>108</v>
      </c>
    </row>
    <row r="60" spans="1:29" ht="12.6" customHeight="1" x14ac:dyDescent="0.2">
      <c r="A60" s="123" t="s">
        <v>38</v>
      </c>
      <c r="B60" s="3" t="s">
        <v>2</v>
      </c>
      <c r="C60" s="12">
        <v>28</v>
      </c>
      <c r="D60" s="13">
        <v>27</v>
      </c>
      <c r="E60" s="14">
        <v>55</v>
      </c>
      <c r="F60" s="12">
        <v>2</v>
      </c>
      <c r="G60" s="13">
        <v>2</v>
      </c>
      <c r="H60" s="14">
        <v>4</v>
      </c>
      <c r="I60" s="12"/>
      <c r="J60" s="13"/>
      <c r="K60" s="14"/>
      <c r="L60" s="12">
        <v>4</v>
      </c>
      <c r="M60" s="13">
        <v>1</v>
      </c>
      <c r="N60" s="14">
        <v>5</v>
      </c>
      <c r="O60" s="12">
        <v>2</v>
      </c>
      <c r="P60" s="13"/>
      <c r="Q60" s="46">
        <v>2</v>
      </c>
      <c r="R60" s="87"/>
      <c r="S60" s="87"/>
      <c r="T60" s="87"/>
      <c r="U60" s="12">
        <v>2</v>
      </c>
      <c r="V60" s="13"/>
      <c r="W60" s="14">
        <v>2</v>
      </c>
      <c r="X60" s="12">
        <v>6</v>
      </c>
      <c r="Y60" s="13">
        <v>8</v>
      </c>
      <c r="Z60" s="14">
        <v>14</v>
      </c>
      <c r="AA60" s="12">
        <f t="shared" si="56"/>
        <v>44</v>
      </c>
      <c r="AB60" s="13">
        <f t="shared" si="56"/>
        <v>38</v>
      </c>
      <c r="AC60" s="46">
        <f t="shared" si="57"/>
        <v>82</v>
      </c>
    </row>
    <row r="61" spans="1:29" ht="12.6" customHeight="1" x14ac:dyDescent="0.2">
      <c r="A61" s="123" t="s">
        <v>39</v>
      </c>
      <c r="B61" s="3" t="s">
        <v>2</v>
      </c>
      <c r="C61" s="12">
        <v>5</v>
      </c>
      <c r="D61" s="13"/>
      <c r="E61" s="14">
        <v>5</v>
      </c>
      <c r="F61" s="12"/>
      <c r="G61" s="13"/>
      <c r="H61" s="14"/>
      <c r="I61" s="12"/>
      <c r="J61" s="13"/>
      <c r="K61" s="14"/>
      <c r="L61" s="12"/>
      <c r="M61" s="13"/>
      <c r="N61" s="14"/>
      <c r="O61" s="12"/>
      <c r="P61" s="13"/>
      <c r="Q61" s="46"/>
      <c r="R61" s="87"/>
      <c r="S61" s="87"/>
      <c r="T61" s="87"/>
      <c r="U61" s="12"/>
      <c r="V61" s="13"/>
      <c r="W61" s="14"/>
      <c r="X61" s="12"/>
      <c r="Y61" s="13"/>
      <c r="Z61" s="14"/>
      <c r="AA61" s="12">
        <f t="shared" si="56"/>
        <v>5</v>
      </c>
      <c r="AB61" s="13">
        <f t="shared" si="56"/>
        <v>0</v>
      </c>
      <c r="AC61" s="46">
        <f t="shared" si="57"/>
        <v>5</v>
      </c>
    </row>
    <row r="62" spans="1:29" ht="12.6" customHeight="1" x14ac:dyDescent="0.2">
      <c r="A62" s="123" t="s">
        <v>40</v>
      </c>
      <c r="B62" s="3" t="s">
        <v>2</v>
      </c>
      <c r="C62" s="12">
        <v>14</v>
      </c>
      <c r="D62" s="13">
        <v>7</v>
      </c>
      <c r="E62" s="14">
        <v>21</v>
      </c>
      <c r="F62" s="12"/>
      <c r="G62" s="13"/>
      <c r="H62" s="14"/>
      <c r="I62" s="12"/>
      <c r="J62" s="13">
        <v>1</v>
      </c>
      <c r="K62" s="14">
        <v>1</v>
      </c>
      <c r="L62" s="12">
        <v>1</v>
      </c>
      <c r="M62" s="13"/>
      <c r="N62" s="14">
        <v>1</v>
      </c>
      <c r="O62" s="12">
        <v>2</v>
      </c>
      <c r="P62" s="13"/>
      <c r="Q62" s="46">
        <v>2</v>
      </c>
      <c r="R62" s="87"/>
      <c r="S62" s="87"/>
      <c r="T62" s="87"/>
      <c r="U62" s="12"/>
      <c r="V62" s="13"/>
      <c r="W62" s="14"/>
      <c r="X62" s="12">
        <v>5</v>
      </c>
      <c r="Y62" s="13"/>
      <c r="Z62" s="14">
        <v>5</v>
      </c>
      <c r="AA62" s="12">
        <f t="shared" si="56"/>
        <v>22</v>
      </c>
      <c r="AB62" s="13">
        <f t="shared" si="56"/>
        <v>8</v>
      </c>
      <c r="AC62" s="46">
        <f t="shared" si="57"/>
        <v>30</v>
      </c>
    </row>
    <row r="63" spans="1:29" ht="12.6" customHeight="1" x14ac:dyDescent="0.2">
      <c r="A63" s="126" t="s">
        <v>41</v>
      </c>
      <c r="B63" s="3" t="s">
        <v>85</v>
      </c>
      <c r="C63" s="12">
        <v>1</v>
      </c>
      <c r="D63" s="13">
        <v>2</v>
      </c>
      <c r="E63" s="14">
        <v>3</v>
      </c>
      <c r="F63" s="12"/>
      <c r="G63" s="13"/>
      <c r="H63" s="14"/>
      <c r="I63" s="12"/>
      <c r="J63" s="13"/>
      <c r="K63" s="14"/>
      <c r="L63" s="12"/>
      <c r="M63" s="13"/>
      <c r="N63" s="14"/>
      <c r="O63" s="12"/>
      <c r="P63" s="13"/>
      <c r="Q63" s="46"/>
      <c r="R63" s="87"/>
      <c r="S63" s="87"/>
      <c r="T63" s="87"/>
      <c r="U63" s="12">
        <v>1</v>
      </c>
      <c r="V63" s="13"/>
      <c r="W63" s="14">
        <v>1</v>
      </c>
      <c r="X63" s="12">
        <v>1</v>
      </c>
      <c r="Y63" s="13">
        <v>1</v>
      </c>
      <c r="Z63" s="14">
        <v>2</v>
      </c>
      <c r="AA63" s="12">
        <f t="shared" si="56"/>
        <v>3</v>
      </c>
      <c r="AB63" s="13">
        <f t="shared" si="56"/>
        <v>3</v>
      </c>
      <c r="AC63" s="46">
        <f t="shared" si="57"/>
        <v>6</v>
      </c>
    </row>
    <row r="64" spans="1:29" s="4" customFormat="1" ht="12.6" customHeight="1" x14ac:dyDescent="0.2">
      <c r="A64" s="66" t="s">
        <v>99</v>
      </c>
      <c r="B64" s="9"/>
      <c r="C64" s="15">
        <f>SUM(C59:C63)</f>
        <v>110</v>
      </c>
      <c r="D64" s="16">
        <f>SUM(D59:D63)</f>
        <v>48</v>
      </c>
      <c r="E64" s="47">
        <f>C64+D64</f>
        <v>158</v>
      </c>
      <c r="F64" s="15">
        <f>SUM(F59:F63)</f>
        <v>20</v>
      </c>
      <c r="G64" s="16">
        <f>SUM(G59:G63)</f>
        <v>3</v>
      </c>
      <c r="H64" s="17">
        <f>F64+G64</f>
        <v>23</v>
      </c>
      <c r="I64" s="15">
        <f>SUM(I59:I63)</f>
        <v>1</v>
      </c>
      <c r="J64" s="16">
        <f>SUM(J59:J63)</f>
        <v>1</v>
      </c>
      <c r="K64" s="17">
        <f>I64+J64</f>
        <v>2</v>
      </c>
      <c r="L64" s="15">
        <f>SUM(L59:L63)</f>
        <v>8</v>
      </c>
      <c r="M64" s="16">
        <f>SUM(M59:M63)</f>
        <v>1</v>
      </c>
      <c r="N64" s="17">
        <f>L64+M64</f>
        <v>9</v>
      </c>
      <c r="O64" s="15">
        <f>SUM(O59:O63)</f>
        <v>7</v>
      </c>
      <c r="P64" s="16">
        <f>SUM(P59:P63)</f>
        <v>0</v>
      </c>
      <c r="Q64" s="47">
        <f>O64+P64</f>
        <v>7</v>
      </c>
      <c r="R64" s="88">
        <f>SUM(R59:R63)</f>
        <v>0</v>
      </c>
      <c r="S64" s="88">
        <f>SUM(S59:S63)</f>
        <v>0</v>
      </c>
      <c r="T64" s="88">
        <f>R64+S64</f>
        <v>0</v>
      </c>
      <c r="U64" s="15">
        <f>SUM(U59:U63)</f>
        <v>3</v>
      </c>
      <c r="V64" s="16">
        <f>SUM(V59:V63)</f>
        <v>0</v>
      </c>
      <c r="W64" s="17">
        <f>U64+V64</f>
        <v>3</v>
      </c>
      <c r="X64" s="15">
        <f>SUM(X59:X63)</f>
        <v>18</v>
      </c>
      <c r="Y64" s="16">
        <f>SUM(Y59:Y63)</f>
        <v>11</v>
      </c>
      <c r="Z64" s="17">
        <f>X64+Y64</f>
        <v>29</v>
      </c>
      <c r="AA64" s="15">
        <f>SUM(AA59:AA63)</f>
        <v>167</v>
      </c>
      <c r="AB64" s="16">
        <f>SUM(AB59:AB63)</f>
        <v>64</v>
      </c>
      <c r="AC64" s="47">
        <f>SUM(AC59:AC63)</f>
        <v>231</v>
      </c>
    </row>
    <row r="65" spans="1:29" ht="12.6" customHeight="1" x14ac:dyDescent="0.2">
      <c r="A65" s="127" t="s">
        <v>42</v>
      </c>
      <c r="B65" s="11" t="s">
        <v>2</v>
      </c>
      <c r="C65" s="12">
        <v>81</v>
      </c>
      <c r="D65" s="13">
        <v>2</v>
      </c>
      <c r="E65" s="14">
        <v>83</v>
      </c>
      <c r="F65" s="12">
        <v>5</v>
      </c>
      <c r="G65" s="13"/>
      <c r="H65" s="14">
        <v>5</v>
      </c>
      <c r="I65" s="12"/>
      <c r="J65" s="13">
        <v>1</v>
      </c>
      <c r="K65" s="14">
        <v>1</v>
      </c>
      <c r="L65" s="12">
        <v>1</v>
      </c>
      <c r="M65" s="13"/>
      <c r="N65" s="14">
        <v>1</v>
      </c>
      <c r="O65" s="12">
        <v>1</v>
      </c>
      <c r="P65" s="13"/>
      <c r="Q65" s="46">
        <v>1</v>
      </c>
      <c r="R65" s="87"/>
      <c r="S65" s="87"/>
      <c r="T65" s="87"/>
      <c r="U65" s="12"/>
      <c r="V65" s="13"/>
      <c r="W65" s="14"/>
      <c r="X65" s="12">
        <v>5</v>
      </c>
      <c r="Y65" s="13"/>
      <c r="Z65" s="14">
        <v>5</v>
      </c>
      <c r="AA65" s="12">
        <f t="shared" ref="AA65:AB67" si="58">SUM(C65,F65,I65,L65,O65,R65,U65,X65)</f>
        <v>93</v>
      </c>
      <c r="AB65" s="13">
        <f t="shared" si="58"/>
        <v>3</v>
      </c>
      <c r="AC65" s="46">
        <f t="shared" ref="AC65:AC67" si="59">SUM(AA65:AB65)</f>
        <v>96</v>
      </c>
    </row>
    <row r="66" spans="1:29" ht="12.6" customHeight="1" x14ac:dyDescent="0.2">
      <c r="A66" s="123" t="s">
        <v>43</v>
      </c>
      <c r="B66" s="3" t="s">
        <v>87</v>
      </c>
      <c r="C66" s="12">
        <v>1</v>
      </c>
      <c r="D66" s="13"/>
      <c r="E66" s="14">
        <v>1</v>
      </c>
      <c r="F66" s="12"/>
      <c r="G66" s="13"/>
      <c r="H66" s="14"/>
      <c r="I66" s="12"/>
      <c r="J66" s="13"/>
      <c r="K66" s="14"/>
      <c r="L66" s="12"/>
      <c r="M66" s="13"/>
      <c r="N66" s="14"/>
      <c r="O66" s="12"/>
      <c r="P66" s="13"/>
      <c r="Q66" s="46"/>
      <c r="R66" s="87"/>
      <c r="S66" s="87"/>
      <c r="T66" s="87"/>
      <c r="U66" s="12"/>
      <c r="V66" s="13"/>
      <c r="W66" s="14"/>
      <c r="X66" s="12"/>
      <c r="Y66" s="13"/>
      <c r="Z66" s="14"/>
      <c r="AA66" s="12">
        <f t="shared" si="58"/>
        <v>1</v>
      </c>
      <c r="AB66" s="13">
        <f t="shared" si="58"/>
        <v>0</v>
      </c>
      <c r="AC66" s="46">
        <f t="shared" si="59"/>
        <v>1</v>
      </c>
    </row>
    <row r="67" spans="1:29" ht="12.6" customHeight="1" x14ac:dyDescent="0.2">
      <c r="A67" s="123" t="s">
        <v>44</v>
      </c>
      <c r="B67" s="3" t="s">
        <v>86</v>
      </c>
      <c r="C67" s="12">
        <v>16</v>
      </c>
      <c r="D67" s="13">
        <v>1</v>
      </c>
      <c r="E67" s="14">
        <v>17</v>
      </c>
      <c r="F67" s="12">
        <v>2</v>
      </c>
      <c r="G67" s="13"/>
      <c r="H67" s="14">
        <v>2</v>
      </c>
      <c r="I67" s="12"/>
      <c r="J67" s="13"/>
      <c r="K67" s="14"/>
      <c r="L67" s="12"/>
      <c r="M67" s="13"/>
      <c r="N67" s="14"/>
      <c r="O67" s="12"/>
      <c r="P67" s="13"/>
      <c r="Q67" s="46"/>
      <c r="R67" s="87"/>
      <c r="S67" s="87"/>
      <c r="T67" s="87"/>
      <c r="U67" s="12">
        <v>3</v>
      </c>
      <c r="V67" s="13"/>
      <c r="W67" s="14">
        <v>3</v>
      </c>
      <c r="X67" s="12"/>
      <c r="Y67" s="13"/>
      <c r="Z67" s="14"/>
      <c r="AA67" s="12">
        <f t="shared" si="58"/>
        <v>21</v>
      </c>
      <c r="AB67" s="13">
        <f t="shared" si="58"/>
        <v>1</v>
      </c>
      <c r="AC67" s="46">
        <f t="shared" si="59"/>
        <v>22</v>
      </c>
    </row>
    <row r="68" spans="1:29" s="4" customFormat="1" ht="12.6" customHeight="1" x14ac:dyDescent="0.2">
      <c r="A68" s="66" t="s">
        <v>100</v>
      </c>
      <c r="B68" s="9"/>
      <c r="C68" s="15">
        <f t="shared" ref="C68:AC68" si="60">SUM(C65:C67)</f>
        <v>98</v>
      </c>
      <c r="D68" s="16">
        <f t="shared" si="60"/>
        <v>3</v>
      </c>
      <c r="E68" s="17">
        <f t="shared" si="60"/>
        <v>101</v>
      </c>
      <c r="F68" s="15">
        <f t="shared" si="60"/>
        <v>7</v>
      </c>
      <c r="G68" s="16">
        <f t="shared" si="60"/>
        <v>0</v>
      </c>
      <c r="H68" s="17">
        <f t="shared" si="60"/>
        <v>7</v>
      </c>
      <c r="I68" s="15">
        <f t="shared" si="60"/>
        <v>0</v>
      </c>
      <c r="J68" s="16">
        <f t="shared" si="60"/>
        <v>1</v>
      </c>
      <c r="K68" s="17">
        <f t="shared" si="60"/>
        <v>1</v>
      </c>
      <c r="L68" s="15">
        <f t="shared" si="60"/>
        <v>1</v>
      </c>
      <c r="M68" s="16">
        <f t="shared" si="60"/>
        <v>0</v>
      </c>
      <c r="N68" s="17">
        <f t="shared" si="60"/>
        <v>1</v>
      </c>
      <c r="O68" s="15">
        <f t="shared" si="60"/>
        <v>1</v>
      </c>
      <c r="P68" s="16">
        <f t="shared" si="60"/>
        <v>0</v>
      </c>
      <c r="Q68" s="47">
        <f t="shared" si="60"/>
        <v>1</v>
      </c>
      <c r="R68" s="88">
        <f t="shared" si="60"/>
        <v>0</v>
      </c>
      <c r="S68" s="88">
        <f t="shared" si="60"/>
        <v>0</v>
      </c>
      <c r="T68" s="88">
        <f t="shared" si="60"/>
        <v>0</v>
      </c>
      <c r="U68" s="15">
        <f t="shared" si="60"/>
        <v>3</v>
      </c>
      <c r="V68" s="16">
        <f t="shared" si="60"/>
        <v>0</v>
      </c>
      <c r="W68" s="17">
        <f t="shared" si="60"/>
        <v>3</v>
      </c>
      <c r="X68" s="15">
        <f t="shared" si="60"/>
        <v>5</v>
      </c>
      <c r="Y68" s="16">
        <f t="shared" si="60"/>
        <v>0</v>
      </c>
      <c r="Z68" s="17">
        <f t="shared" si="60"/>
        <v>5</v>
      </c>
      <c r="AA68" s="15">
        <f t="shared" si="60"/>
        <v>115</v>
      </c>
      <c r="AB68" s="16">
        <f t="shared" si="60"/>
        <v>4</v>
      </c>
      <c r="AC68" s="47">
        <f t="shared" si="60"/>
        <v>119</v>
      </c>
    </row>
    <row r="69" spans="1:29" ht="12.6" customHeight="1" x14ac:dyDescent="0.2">
      <c r="A69" s="123" t="s">
        <v>47</v>
      </c>
      <c r="B69" s="3" t="s">
        <v>2</v>
      </c>
      <c r="C69" s="12">
        <v>13</v>
      </c>
      <c r="D69" s="13">
        <v>9</v>
      </c>
      <c r="E69" s="14">
        <v>22</v>
      </c>
      <c r="F69" s="12">
        <v>2</v>
      </c>
      <c r="G69" s="13"/>
      <c r="H69" s="14">
        <v>2</v>
      </c>
      <c r="I69" s="12"/>
      <c r="J69" s="13"/>
      <c r="K69" s="14"/>
      <c r="L69" s="12"/>
      <c r="M69" s="13"/>
      <c r="N69" s="14"/>
      <c r="O69" s="12"/>
      <c r="P69" s="13"/>
      <c r="Q69" s="46"/>
      <c r="R69" s="87"/>
      <c r="S69" s="87"/>
      <c r="T69" s="87"/>
      <c r="U69" s="12"/>
      <c r="V69" s="13"/>
      <c r="W69" s="14"/>
      <c r="X69" s="12"/>
      <c r="Y69" s="13"/>
      <c r="Z69" s="14"/>
      <c r="AA69" s="12">
        <f t="shared" ref="AA69:AB74" si="61">SUM(C69,F69,I69,L69,O69,R69,U69,X69)</f>
        <v>15</v>
      </c>
      <c r="AB69" s="13">
        <f t="shared" si="61"/>
        <v>9</v>
      </c>
      <c r="AC69" s="46">
        <f t="shared" ref="AC69:AC74" si="62">SUM(AA69:AB69)</f>
        <v>24</v>
      </c>
    </row>
    <row r="70" spans="1:29" ht="12.6" customHeight="1" x14ac:dyDescent="0.2">
      <c r="A70" s="123" t="s">
        <v>134</v>
      </c>
      <c r="B70" s="3" t="s">
        <v>89</v>
      </c>
      <c r="C70" s="12">
        <v>1</v>
      </c>
      <c r="D70" s="13"/>
      <c r="E70" s="14">
        <v>1</v>
      </c>
      <c r="F70" s="12">
        <v>1</v>
      </c>
      <c r="G70" s="13"/>
      <c r="H70" s="14">
        <v>1</v>
      </c>
      <c r="I70" s="12"/>
      <c r="J70" s="13"/>
      <c r="K70" s="14"/>
      <c r="L70" s="12"/>
      <c r="M70" s="13"/>
      <c r="N70" s="14"/>
      <c r="O70" s="12"/>
      <c r="P70" s="13"/>
      <c r="Q70" s="46"/>
      <c r="R70" s="87"/>
      <c r="S70" s="87"/>
      <c r="T70" s="87"/>
      <c r="U70" s="12"/>
      <c r="V70" s="13"/>
      <c r="W70" s="14"/>
      <c r="X70" s="12"/>
      <c r="Y70" s="13"/>
      <c r="Z70" s="14"/>
      <c r="AA70" s="12">
        <f t="shared" si="61"/>
        <v>2</v>
      </c>
      <c r="AB70" s="13">
        <f t="shared" si="61"/>
        <v>0</v>
      </c>
      <c r="AC70" s="46">
        <f t="shared" si="62"/>
        <v>2</v>
      </c>
    </row>
    <row r="71" spans="1:29" ht="12.6" customHeight="1" x14ac:dyDescent="0.2">
      <c r="A71" s="126" t="s">
        <v>48</v>
      </c>
      <c r="B71" s="3" t="s">
        <v>89</v>
      </c>
      <c r="C71" s="12">
        <v>57</v>
      </c>
      <c r="D71" s="13">
        <v>25</v>
      </c>
      <c r="E71" s="14">
        <v>82</v>
      </c>
      <c r="F71" s="12">
        <v>6</v>
      </c>
      <c r="G71" s="13">
        <v>1</v>
      </c>
      <c r="H71" s="14">
        <v>7</v>
      </c>
      <c r="I71" s="12"/>
      <c r="J71" s="13"/>
      <c r="K71" s="14"/>
      <c r="L71" s="12">
        <v>1</v>
      </c>
      <c r="M71" s="13"/>
      <c r="N71" s="14">
        <v>1</v>
      </c>
      <c r="O71" s="12">
        <v>1</v>
      </c>
      <c r="P71" s="13"/>
      <c r="Q71" s="46">
        <v>1</v>
      </c>
      <c r="R71" s="87"/>
      <c r="S71" s="87"/>
      <c r="T71" s="87"/>
      <c r="U71" s="12"/>
      <c r="V71" s="13"/>
      <c r="W71" s="14"/>
      <c r="X71" s="12">
        <v>2</v>
      </c>
      <c r="Y71" s="13">
        <v>2</v>
      </c>
      <c r="Z71" s="14">
        <v>4</v>
      </c>
      <c r="AA71" s="12">
        <f t="shared" si="61"/>
        <v>67</v>
      </c>
      <c r="AB71" s="13">
        <f t="shared" si="61"/>
        <v>28</v>
      </c>
      <c r="AC71" s="46">
        <f t="shared" si="62"/>
        <v>95</v>
      </c>
    </row>
    <row r="72" spans="1:29" ht="12.6" customHeight="1" x14ac:dyDescent="0.2">
      <c r="A72" s="123" t="s">
        <v>135</v>
      </c>
      <c r="B72" s="3" t="s">
        <v>2</v>
      </c>
      <c r="C72" s="12">
        <v>5</v>
      </c>
      <c r="D72" s="13">
        <v>4</v>
      </c>
      <c r="E72" s="14">
        <v>9</v>
      </c>
      <c r="F72" s="12">
        <v>2</v>
      </c>
      <c r="G72" s="13"/>
      <c r="H72" s="14">
        <v>2</v>
      </c>
      <c r="I72" s="12"/>
      <c r="J72" s="13"/>
      <c r="K72" s="14"/>
      <c r="L72" s="12"/>
      <c r="M72" s="13"/>
      <c r="N72" s="14"/>
      <c r="O72" s="12"/>
      <c r="P72" s="13"/>
      <c r="Q72" s="46"/>
      <c r="R72" s="87"/>
      <c r="S72" s="87"/>
      <c r="T72" s="87"/>
      <c r="U72" s="12"/>
      <c r="V72" s="13"/>
      <c r="W72" s="14"/>
      <c r="X72" s="12"/>
      <c r="Y72" s="13"/>
      <c r="Z72" s="14"/>
      <c r="AA72" s="12">
        <f t="shared" si="61"/>
        <v>7</v>
      </c>
      <c r="AB72" s="13">
        <f t="shared" si="61"/>
        <v>4</v>
      </c>
      <c r="AC72" s="46">
        <f t="shared" si="62"/>
        <v>11</v>
      </c>
    </row>
    <row r="73" spans="1:29" ht="12.6" customHeight="1" x14ac:dyDescent="0.2">
      <c r="A73" s="123" t="s">
        <v>49</v>
      </c>
      <c r="B73" s="3" t="s">
        <v>87</v>
      </c>
      <c r="C73" s="12">
        <v>6</v>
      </c>
      <c r="D73" s="13">
        <v>2</v>
      </c>
      <c r="E73" s="14">
        <v>8</v>
      </c>
      <c r="F73" s="12">
        <v>4</v>
      </c>
      <c r="G73" s="13">
        <v>1</v>
      </c>
      <c r="H73" s="14">
        <v>5</v>
      </c>
      <c r="I73" s="12"/>
      <c r="J73" s="13"/>
      <c r="K73" s="14"/>
      <c r="L73" s="12"/>
      <c r="M73" s="13"/>
      <c r="N73" s="14"/>
      <c r="O73" s="12">
        <v>1</v>
      </c>
      <c r="P73" s="13">
        <v>1</v>
      </c>
      <c r="Q73" s="46">
        <v>2</v>
      </c>
      <c r="R73" s="87"/>
      <c r="S73" s="87"/>
      <c r="T73" s="87"/>
      <c r="U73" s="12"/>
      <c r="V73" s="13"/>
      <c r="W73" s="14"/>
      <c r="X73" s="12"/>
      <c r="Y73" s="13"/>
      <c r="Z73" s="14"/>
      <c r="AA73" s="12">
        <f t="shared" si="61"/>
        <v>11</v>
      </c>
      <c r="AB73" s="13">
        <f t="shared" si="61"/>
        <v>4</v>
      </c>
      <c r="AC73" s="46">
        <f t="shared" si="62"/>
        <v>15</v>
      </c>
    </row>
    <row r="74" spans="1:29" ht="12.6" customHeight="1" x14ac:dyDescent="0.2">
      <c r="A74" s="126" t="s">
        <v>50</v>
      </c>
      <c r="B74" s="3" t="s">
        <v>86</v>
      </c>
      <c r="C74" s="12">
        <v>32</v>
      </c>
      <c r="D74" s="13">
        <v>26</v>
      </c>
      <c r="E74" s="14">
        <v>58</v>
      </c>
      <c r="F74" s="12">
        <v>16</v>
      </c>
      <c r="G74" s="13">
        <v>3</v>
      </c>
      <c r="H74" s="14">
        <v>19</v>
      </c>
      <c r="I74" s="12"/>
      <c r="J74" s="13">
        <v>1</v>
      </c>
      <c r="K74" s="14">
        <v>1</v>
      </c>
      <c r="L74" s="12"/>
      <c r="M74" s="13"/>
      <c r="N74" s="14"/>
      <c r="O74" s="12"/>
      <c r="P74" s="13">
        <v>1</v>
      </c>
      <c r="Q74" s="46">
        <v>1</v>
      </c>
      <c r="R74" s="87"/>
      <c r="S74" s="87"/>
      <c r="T74" s="87"/>
      <c r="U74" s="12"/>
      <c r="V74" s="13">
        <v>1</v>
      </c>
      <c r="W74" s="14">
        <v>1</v>
      </c>
      <c r="X74" s="12">
        <v>1</v>
      </c>
      <c r="Y74" s="13"/>
      <c r="Z74" s="14">
        <v>1</v>
      </c>
      <c r="AA74" s="12">
        <f t="shared" si="61"/>
        <v>49</v>
      </c>
      <c r="AB74" s="13">
        <f t="shared" si="61"/>
        <v>32</v>
      </c>
      <c r="AC74" s="46">
        <f t="shared" si="62"/>
        <v>81</v>
      </c>
    </row>
    <row r="75" spans="1:29" s="4" customFormat="1" ht="12.6" customHeight="1" x14ac:dyDescent="0.2">
      <c r="A75" s="66" t="s">
        <v>101</v>
      </c>
      <c r="B75" s="9"/>
      <c r="C75" s="15">
        <f t="shared" ref="C75:AC75" si="63">SUM(C69:C74)</f>
        <v>114</v>
      </c>
      <c r="D75" s="16">
        <f t="shared" si="63"/>
        <v>66</v>
      </c>
      <c r="E75" s="17">
        <f t="shared" si="63"/>
        <v>180</v>
      </c>
      <c r="F75" s="15">
        <f t="shared" si="63"/>
        <v>31</v>
      </c>
      <c r="G75" s="16">
        <f t="shared" si="63"/>
        <v>5</v>
      </c>
      <c r="H75" s="17">
        <f t="shared" si="63"/>
        <v>36</v>
      </c>
      <c r="I75" s="15">
        <f t="shared" si="63"/>
        <v>0</v>
      </c>
      <c r="J75" s="16">
        <f t="shared" si="63"/>
        <v>1</v>
      </c>
      <c r="K75" s="17">
        <f t="shared" si="63"/>
        <v>1</v>
      </c>
      <c r="L75" s="15">
        <f t="shared" si="63"/>
        <v>1</v>
      </c>
      <c r="M75" s="16">
        <f t="shared" si="63"/>
        <v>0</v>
      </c>
      <c r="N75" s="17">
        <f t="shared" si="63"/>
        <v>1</v>
      </c>
      <c r="O75" s="15">
        <f t="shared" si="63"/>
        <v>2</v>
      </c>
      <c r="P75" s="16">
        <f t="shared" si="63"/>
        <v>2</v>
      </c>
      <c r="Q75" s="47">
        <f t="shared" si="63"/>
        <v>4</v>
      </c>
      <c r="R75" s="88">
        <f t="shared" si="63"/>
        <v>0</v>
      </c>
      <c r="S75" s="88">
        <f t="shared" si="63"/>
        <v>0</v>
      </c>
      <c r="T75" s="88">
        <f t="shared" si="63"/>
        <v>0</v>
      </c>
      <c r="U75" s="15">
        <f t="shared" si="63"/>
        <v>0</v>
      </c>
      <c r="V75" s="16">
        <f t="shared" si="63"/>
        <v>1</v>
      </c>
      <c r="W75" s="17">
        <f t="shared" si="63"/>
        <v>1</v>
      </c>
      <c r="X75" s="15">
        <f t="shared" si="63"/>
        <v>3</v>
      </c>
      <c r="Y75" s="16">
        <f t="shared" si="63"/>
        <v>2</v>
      </c>
      <c r="Z75" s="17">
        <f t="shared" si="63"/>
        <v>5</v>
      </c>
      <c r="AA75" s="15">
        <f t="shared" si="63"/>
        <v>151</v>
      </c>
      <c r="AB75" s="16">
        <f t="shared" si="63"/>
        <v>77</v>
      </c>
      <c r="AC75" s="47">
        <f t="shared" si="63"/>
        <v>228</v>
      </c>
    </row>
    <row r="76" spans="1:29" ht="12.6" customHeight="1" x14ac:dyDescent="0.2">
      <c r="A76" s="127" t="s">
        <v>141</v>
      </c>
      <c r="B76" s="3" t="s">
        <v>2</v>
      </c>
      <c r="C76" s="12">
        <v>47</v>
      </c>
      <c r="D76" s="13">
        <v>1</v>
      </c>
      <c r="E76" s="14">
        <v>48</v>
      </c>
      <c r="F76" s="12">
        <v>4</v>
      </c>
      <c r="G76" s="13"/>
      <c r="H76" s="14">
        <v>4</v>
      </c>
      <c r="I76" s="12"/>
      <c r="J76" s="13"/>
      <c r="K76" s="14"/>
      <c r="L76" s="12">
        <v>1</v>
      </c>
      <c r="M76" s="13"/>
      <c r="N76" s="14">
        <v>1</v>
      </c>
      <c r="O76" s="12"/>
      <c r="P76" s="13"/>
      <c r="Q76" s="46"/>
      <c r="R76" s="87"/>
      <c r="S76" s="87"/>
      <c r="T76" s="87"/>
      <c r="U76" s="12"/>
      <c r="V76" s="13"/>
      <c r="W76" s="14"/>
      <c r="X76" s="12">
        <v>3</v>
      </c>
      <c r="Y76" s="13"/>
      <c r="Z76" s="14">
        <v>3</v>
      </c>
      <c r="AA76" s="12">
        <f t="shared" ref="AA76:AB83" si="64">SUM(C76,F76,I76,L76,O76,R76,U76,X76)</f>
        <v>55</v>
      </c>
      <c r="AB76" s="13">
        <f t="shared" si="64"/>
        <v>1</v>
      </c>
      <c r="AC76" s="46">
        <f t="shared" ref="AC76:AC83" si="65">SUM(AA76:AB76)</f>
        <v>56</v>
      </c>
    </row>
    <row r="77" spans="1:29" ht="12.6" customHeight="1" x14ac:dyDescent="0.2">
      <c r="A77" s="123" t="s">
        <v>130</v>
      </c>
      <c r="B77" s="3" t="s">
        <v>89</v>
      </c>
      <c r="C77" s="12">
        <v>2</v>
      </c>
      <c r="D77" s="13">
        <v>1</v>
      </c>
      <c r="E77" s="14">
        <v>3</v>
      </c>
      <c r="F77" s="12">
        <v>1</v>
      </c>
      <c r="G77" s="13"/>
      <c r="H77" s="14">
        <v>1</v>
      </c>
      <c r="I77" s="12"/>
      <c r="J77" s="13"/>
      <c r="K77" s="14"/>
      <c r="L77" s="12"/>
      <c r="M77" s="13"/>
      <c r="N77" s="14"/>
      <c r="O77" s="12"/>
      <c r="P77" s="13"/>
      <c r="Q77" s="46"/>
      <c r="R77" s="87"/>
      <c r="S77" s="87"/>
      <c r="T77" s="87"/>
      <c r="U77" s="12"/>
      <c r="V77" s="13"/>
      <c r="W77" s="14"/>
      <c r="X77" s="12"/>
      <c r="Y77" s="13"/>
      <c r="Z77" s="14"/>
      <c r="AA77" s="12">
        <f t="shared" si="64"/>
        <v>3</v>
      </c>
      <c r="AB77" s="13">
        <f t="shared" si="64"/>
        <v>1</v>
      </c>
      <c r="AC77" s="46">
        <f t="shared" si="65"/>
        <v>4</v>
      </c>
    </row>
    <row r="78" spans="1:29" ht="12.6" customHeight="1" x14ac:dyDescent="0.2">
      <c r="A78" s="126" t="s">
        <v>142</v>
      </c>
      <c r="B78" s="3" t="s">
        <v>88</v>
      </c>
      <c r="C78" s="12">
        <v>6</v>
      </c>
      <c r="D78" s="13"/>
      <c r="E78" s="14">
        <v>6</v>
      </c>
      <c r="F78" s="12"/>
      <c r="G78" s="13"/>
      <c r="H78" s="14"/>
      <c r="I78" s="12"/>
      <c r="J78" s="13"/>
      <c r="K78" s="14"/>
      <c r="L78" s="12"/>
      <c r="M78" s="13"/>
      <c r="N78" s="14"/>
      <c r="O78" s="12">
        <v>1</v>
      </c>
      <c r="P78" s="13"/>
      <c r="Q78" s="46">
        <v>1</v>
      </c>
      <c r="R78" s="87"/>
      <c r="S78" s="87"/>
      <c r="T78" s="87"/>
      <c r="U78" s="12"/>
      <c r="V78" s="13"/>
      <c r="W78" s="14"/>
      <c r="X78" s="12"/>
      <c r="Y78" s="13"/>
      <c r="Z78" s="14"/>
      <c r="AA78" s="12">
        <f t="shared" si="64"/>
        <v>7</v>
      </c>
      <c r="AB78" s="13">
        <f t="shared" si="64"/>
        <v>0</v>
      </c>
      <c r="AC78" s="46">
        <f t="shared" si="65"/>
        <v>7</v>
      </c>
    </row>
    <row r="79" spans="1:29" ht="12.6" customHeight="1" x14ac:dyDescent="0.2">
      <c r="A79" s="126" t="s">
        <v>51</v>
      </c>
      <c r="B79" s="3" t="s">
        <v>2</v>
      </c>
      <c r="C79" s="12">
        <v>106</v>
      </c>
      <c r="D79" s="13">
        <v>14</v>
      </c>
      <c r="E79" s="14">
        <v>120</v>
      </c>
      <c r="F79" s="12">
        <v>3</v>
      </c>
      <c r="G79" s="13"/>
      <c r="H79" s="14">
        <v>3</v>
      </c>
      <c r="I79" s="12"/>
      <c r="J79" s="13"/>
      <c r="K79" s="14"/>
      <c r="L79" s="12">
        <v>1</v>
      </c>
      <c r="M79" s="13"/>
      <c r="N79" s="14">
        <v>1</v>
      </c>
      <c r="O79" s="12">
        <v>1</v>
      </c>
      <c r="P79" s="13"/>
      <c r="Q79" s="46">
        <v>1</v>
      </c>
      <c r="R79" s="87"/>
      <c r="S79" s="87"/>
      <c r="T79" s="87"/>
      <c r="U79" s="12">
        <v>4</v>
      </c>
      <c r="V79" s="13"/>
      <c r="W79" s="14">
        <v>4</v>
      </c>
      <c r="X79" s="12">
        <v>4</v>
      </c>
      <c r="Y79" s="13">
        <v>1</v>
      </c>
      <c r="Z79" s="14">
        <v>5</v>
      </c>
      <c r="AA79" s="12">
        <f t="shared" si="64"/>
        <v>119</v>
      </c>
      <c r="AB79" s="13">
        <f t="shared" si="64"/>
        <v>15</v>
      </c>
      <c r="AC79" s="46">
        <f t="shared" si="65"/>
        <v>134</v>
      </c>
    </row>
    <row r="80" spans="1:29" ht="12.6" customHeight="1" x14ac:dyDescent="0.2">
      <c r="A80" s="126" t="s">
        <v>52</v>
      </c>
      <c r="B80" s="3" t="s">
        <v>85</v>
      </c>
      <c r="C80" s="12">
        <v>36</v>
      </c>
      <c r="D80" s="13">
        <v>2</v>
      </c>
      <c r="E80" s="14">
        <v>38</v>
      </c>
      <c r="F80" s="12">
        <v>2</v>
      </c>
      <c r="G80" s="13"/>
      <c r="H80" s="14">
        <v>2</v>
      </c>
      <c r="I80" s="12">
        <v>2</v>
      </c>
      <c r="J80" s="13">
        <v>1</v>
      </c>
      <c r="K80" s="14">
        <v>3</v>
      </c>
      <c r="L80" s="12"/>
      <c r="M80" s="13"/>
      <c r="N80" s="14"/>
      <c r="O80" s="12"/>
      <c r="P80" s="13">
        <v>1</v>
      </c>
      <c r="Q80" s="46">
        <v>1</v>
      </c>
      <c r="R80" s="87"/>
      <c r="S80" s="87"/>
      <c r="T80" s="87"/>
      <c r="U80" s="12"/>
      <c r="V80" s="13"/>
      <c r="W80" s="14"/>
      <c r="X80" s="12">
        <v>5</v>
      </c>
      <c r="Y80" s="13"/>
      <c r="Z80" s="14">
        <v>5</v>
      </c>
      <c r="AA80" s="12">
        <f t="shared" si="64"/>
        <v>45</v>
      </c>
      <c r="AB80" s="13">
        <f t="shared" si="64"/>
        <v>4</v>
      </c>
      <c r="AC80" s="46">
        <f t="shared" si="65"/>
        <v>49</v>
      </c>
    </row>
    <row r="81" spans="1:29" ht="12.6" customHeight="1" x14ac:dyDescent="0.2">
      <c r="A81" s="562" t="s">
        <v>53</v>
      </c>
      <c r="B81" s="3" t="s">
        <v>88</v>
      </c>
      <c r="C81" s="12">
        <v>0</v>
      </c>
      <c r="D81" s="13">
        <v>0</v>
      </c>
      <c r="E81" s="14">
        <f t="shared" ref="E81" si="66">C81+D81</f>
        <v>0</v>
      </c>
      <c r="F81" s="12">
        <v>0</v>
      </c>
      <c r="G81" s="13">
        <v>0</v>
      </c>
      <c r="H81" s="14">
        <f t="shared" ref="H81" si="67">F81+G81</f>
        <v>0</v>
      </c>
      <c r="I81" s="12">
        <v>0</v>
      </c>
      <c r="J81" s="13">
        <v>0</v>
      </c>
      <c r="K81" s="14">
        <f t="shared" ref="K81" si="68">I81+J81</f>
        <v>0</v>
      </c>
      <c r="L81" s="12">
        <v>0</v>
      </c>
      <c r="M81" s="13">
        <v>0</v>
      </c>
      <c r="N81" s="14">
        <f t="shared" ref="N81" si="69">L81+M81</f>
        <v>0</v>
      </c>
      <c r="O81" s="12">
        <v>0</v>
      </c>
      <c r="P81" s="13">
        <v>0</v>
      </c>
      <c r="Q81" s="46">
        <f t="shared" ref="Q81" si="70">O81+P81</f>
        <v>0</v>
      </c>
      <c r="R81" s="87">
        <v>0</v>
      </c>
      <c r="S81" s="87">
        <v>0</v>
      </c>
      <c r="T81" s="87">
        <f t="shared" ref="T81" si="71">R81+S81</f>
        <v>0</v>
      </c>
      <c r="U81" s="12">
        <v>0</v>
      </c>
      <c r="V81" s="13">
        <v>0</v>
      </c>
      <c r="W81" s="14">
        <f t="shared" ref="W81" si="72">U81+V81</f>
        <v>0</v>
      </c>
      <c r="X81" s="12">
        <v>0</v>
      </c>
      <c r="Y81" s="13">
        <v>0</v>
      </c>
      <c r="Z81" s="14">
        <f t="shared" ref="Z81" si="73">X81+Y81</f>
        <v>0</v>
      </c>
      <c r="AA81" s="12">
        <f t="shared" si="64"/>
        <v>0</v>
      </c>
      <c r="AB81" s="13">
        <f t="shared" si="64"/>
        <v>0</v>
      </c>
      <c r="AC81" s="46">
        <f t="shared" si="65"/>
        <v>0</v>
      </c>
    </row>
    <row r="82" spans="1:29" ht="12.6" customHeight="1" x14ac:dyDescent="0.2">
      <c r="A82" s="562"/>
      <c r="B82" s="3" t="s">
        <v>143</v>
      </c>
      <c r="C82" s="12">
        <v>9</v>
      </c>
      <c r="D82" s="13">
        <v>1</v>
      </c>
      <c r="E82" s="14">
        <v>10</v>
      </c>
      <c r="F82" s="12"/>
      <c r="G82" s="13"/>
      <c r="H82" s="14"/>
      <c r="I82" s="12"/>
      <c r="J82" s="13"/>
      <c r="K82" s="14"/>
      <c r="L82" s="12"/>
      <c r="M82" s="13"/>
      <c r="N82" s="14"/>
      <c r="O82" s="12"/>
      <c r="P82" s="13"/>
      <c r="Q82" s="46"/>
      <c r="R82" s="87"/>
      <c r="S82" s="87"/>
      <c r="T82" s="87"/>
      <c r="U82" s="12"/>
      <c r="V82" s="13"/>
      <c r="W82" s="14"/>
      <c r="X82" s="12">
        <v>1</v>
      </c>
      <c r="Y82" s="13"/>
      <c r="Z82" s="14">
        <v>1</v>
      </c>
      <c r="AA82" s="12">
        <f t="shared" si="64"/>
        <v>10</v>
      </c>
      <c r="AB82" s="13">
        <f t="shared" si="64"/>
        <v>1</v>
      </c>
      <c r="AC82" s="46">
        <f t="shared" si="65"/>
        <v>11</v>
      </c>
    </row>
    <row r="83" spans="1:29" ht="12.6" customHeight="1" x14ac:dyDescent="0.2">
      <c r="A83" s="123" t="s">
        <v>55</v>
      </c>
      <c r="B83" s="3" t="s">
        <v>86</v>
      </c>
      <c r="C83" s="12">
        <v>18</v>
      </c>
      <c r="D83" s="13">
        <v>1</v>
      </c>
      <c r="E83" s="14">
        <v>19</v>
      </c>
      <c r="F83" s="12">
        <v>5</v>
      </c>
      <c r="G83" s="13">
        <v>1</v>
      </c>
      <c r="H83" s="14">
        <v>6</v>
      </c>
      <c r="I83" s="12"/>
      <c r="J83" s="13"/>
      <c r="K83" s="14"/>
      <c r="L83" s="12">
        <v>1</v>
      </c>
      <c r="M83" s="13"/>
      <c r="N83" s="14">
        <v>1</v>
      </c>
      <c r="O83" s="12"/>
      <c r="P83" s="13"/>
      <c r="Q83" s="46"/>
      <c r="R83" s="87"/>
      <c r="S83" s="87"/>
      <c r="T83" s="87"/>
      <c r="U83" s="12">
        <v>1</v>
      </c>
      <c r="V83" s="13"/>
      <c r="W83" s="14">
        <v>1</v>
      </c>
      <c r="X83" s="12">
        <v>3</v>
      </c>
      <c r="Y83" s="13"/>
      <c r="Z83" s="14">
        <v>3</v>
      </c>
      <c r="AA83" s="12">
        <f t="shared" si="64"/>
        <v>28</v>
      </c>
      <c r="AB83" s="13">
        <f t="shared" si="64"/>
        <v>2</v>
      </c>
      <c r="AC83" s="46">
        <f t="shared" si="65"/>
        <v>30</v>
      </c>
    </row>
    <row r="84" spans="1:29" s="4" customFormat="1" ht="12.6" customHeight="1" x14ac:dyDescent="0.2">
      <c r="A84" s="66" t="s">
        <v>102</v>
      </c>
      <c r="B84" s="9"/>
      <c r="C84" s="15">
        <f t="shared" ref="C84:AC84" si="74">SUM(C76:C83)</f>
        <v>224</v>
      </c>
      <c r="D84" s="16">
        <f t="shared" si="74"/>
        <v>20</v>
      </c>
      <c r="E84" s="17">
        <f t="shared" si="74"/>
        <v>244</v>
      </c>
      <c r="F84" s="15">
        <f t="shared" si="74"/>
        <v>15</v>
      </c>
      <c r="G84" s="16">
        <f t="shared" si="74"/>
        <v>1</v>
      </c>
      <c r="H84" s="17">
        <f t="shared" si="74"/>
        <v>16</v>
      </c>
      <c r="I84" s="15">
        <f t="shared" si="74"/>
        <v>2</v>
      </c>
      <c r="J84" s="16">
        <f t="shared" si="74"/>
        <v>1</v>
      </c>
      <c r="K84" s="17">
        <f t="shared" si="74"/>
        <v>3</v>
      </c>
      <c r="L84" s="15">
        <f t="shared" si="74"/>
        <v>3</v>
      </c>
      <c r="M84" s="16">
        <f t="shared" si="74"/>
        <v>0</v>
      </c>
      <c r="N84" s="17">
        <f t="shared" si="74"/>
        <v>3</v>
      </c>
      <c r="O84" s="15">
        <f t="shared" si="74"/>
        <v>2</v>
      </c>
      <c r="P84" s="16">
        <f t="shared" si="74"/>
        <v>1</v>
      </c>
      <c r="Q84" s="47">
        <f t="shared" si="74"/>
        <v>3</v>
      </c>
      <c r="R84" s="88">
        <f t="shared" si="74"/>
        <v>0</v>
      </c>
      <c r="S84" s="88">
        <f t="shared" si="74"/>
        <v>0</v>
      </c>
      <c r="T84" s="88">
        <f t="shared" si="74"/>
        <v>0</v>
      </c>
      <c r="U84" s="15">
        <f t="shared" si="74"/>
        <v>5</v>
      </c>
      <c r="V84" s="16">
        <f t="shared" si="74"/>
        <v>0</v>
      </c>
      <c r="W84" s="17">
        <f t="shared" si="74"/>
        <v>5</v>
      </c>
      <c r="X84" s="15">
        <f t="shared" si="74"/>
        <v>16</v>
      </c>
      <c r="Y84" s="16">
        <f t="shared" si="74"/>
        <v>1</v>
      </c>
      <c r="Z84" s="17">
        <f t="shared" si="74"/>
        <v>17</v>
      </c>
      <c r="AA84" s="15">
        <f t="shared" si="74"/>
        <v>267</v>
      </c>
      <c r="AB84" s="16">
        <f t="shared" si="74"/>
        <v>24</v>
      </c>
      <c r="AC84" s="47">
        <f t="shared" si="74"/>
        <v>291</v>
      </c>
    </row>
    <row r="85" spans="1:29" ht="12.6" customHeight="1" x14ac:dyDescent="0.2">
      <c r="A85" s="67" t="s">
        <v>56</v>
      </c>
      <c r="B85" s="68" t="s">
        <v>2</v>
      </c>
      <c r="C85" s="69">
        <v>23</v>
      </c>
      <c r="D85" s="70">
        <v>5</v>
      </c>
      <c r="E85" s="71">
        <v>28</v>
      </c>
      <c r="F85" s="69">
        <v>9</v>
      </c>
      <c r="G85" s="70">
        <v>3</v>
      </c>
      <c r="H85" s="71">
        <v>12</v>
      </c>
      <c r="I85" s="69"/>
      <c r="J85" s="70"/>
      <c r="K85" s="71"/>
      <c r="L85" s="69"/>
      <c r="M85" s="70"/>
      <c r="N85" s="71"/>
      <c r="O85" s="69">
        <v>1</v>
      </c>
      <c r="P85" s="70"/>
      <c r="Q85" s="72">
        <v>1</v>
      </c>
      <c r="R85" s="137"/>
      <c r="S85" s="137"/>
      <c r="T85" s="137"/>
      <c r="U85" s="69"/>
      <c r="V85" s="70"/>
      <c r="W85" s="71"/>
      <c r="X85" s="69">
        <v>1</v>
      </c>
      <c r="Y85" s="70"/>
      <c r="Z85" s="71">
        <v>1</v>
      </c>
      <c r="AA85" s="69">
        <f>SUM(C85,F85,I85,L85,O85,R85,U85,X85)</f>
        <v>34</v>
      </c>
      <c r="AB85" s="70">
        <f t="shared" ref="AB85:AB87" si="75">SUM(D85,G85,J85,M85,P85,S85,V85,Y85)</f>
        <v>8</v>
      </c>
      <c r="AC85" s="72">
        <f t="shared" ref="AC85:AC87" si="76">SUM(AA85:AB85)</f>
        <v>42</v>
      </c>
    </row>
    <row r="86" spans="1:29" ht="12.6" customHeight="1" x14ac:dyDescent="0.2">
      <c r="A86" s="123" t="s">
        <v>57</v>
      </c>
      <c r="B86" s="3" t="s">
        <v>2</v>
      </c>
      <c r="C86" s="12">
        <v>206</v>
      </c>
      <c r="D86" s="13">
        <v>30</v>
      </c>
      <c r="E86" s="14">
        <v>236</v>
      </c>
      <c r="F86" s="12">
        <v>22</v>
      </c>
      <c r="G86" s="13">
        <v>5</v>
      </c>
      <c r="H86" s="14">
        <v>27</v>
      </c>
      <c r="I86" s="12">
        <v>1</v>
      </c>
      <c r="J86" s="13">
        <v>1</v>
      </c>
      <c r="K86" s="14">
        <v>2</v>
      </c>
      <c r="L86" s="12">
        <v>6</v>
      </c>
      <c r="M86" s="13">
        <v>3</v>
      </c>
      <c r="N86" s="14">
        <v>9</v>
      </c>
      <c r="O86" s="12">
        <v>4</v>
      </c>
      <c r="P86" s="13"/>
      <c r="Q86" s="46">
        <v>4</v>
      </c>
      <c r="R86" s="87"/>
      <c r="S86" s="87"/>
      <c r="T86" s="87"/>
      <c r="U86" s="12"/>
      <c r="V86" s="13"/>
      <c r="W86" s="14"/>
      <c r="X86" s="12">
        <v>12</v>
      </c>
      <c r="Y86" s="13">
        <v>1</v>
      </c>
      <c r="Z86" s="14">
        <v>13</v>
      </c>
      <c r="AA86" s="12">
        <f t="shared" ref="AA86:AA87" si="77">SUM(C86,F86,I86,L86,O86,R86,U86,X86)</f>
        <v>251</v>
      </c>
      <c r="AB86" s="13">
        <f t="shared" si="75"/>
        <v>40</v>
      </c>
      <c r="AC86" s="46">
        <f t="shared" si="76"/>
        <v>291</v>
      </c>
    </row>
    <row r="87" spans="1:29" ht="12.6" customHeight="1" x14ac:dyDescent="0.2">
      <c r="A87" s="123" t="s">
        <v>58</v>
      </c>
      <c r="B87" s="3" t="s">
        <v>86</v>
      </c>
      <c r="C87" s="12">
        <v>11</v>
      </c>
      <c r="D87" s="13">
        <v>3</v>
      </c>
      <c r="E87" s="14">
        <v>14</v>
      </c>
      <c r="F87" s="12">
        <v>5</v>
      </c>
      <c r="G87" s="13">
        <v>2</v>
      </c>
      <c r="H87" s="14">
        <v>7</v>
      </c>
      <c r="I87" s="12"/>
      <c r="J87" s="13"/>
      <c r="K87" s="14"/>
      <c r="L87" s="12"/>
      <c r="M87" s="13"/>
      <c r="N87" s="14"/>
      <c r="O87" s="12"/>
      <c r="P87" s="13"/>
      <c r="Q87" s="46"/>
      <c r="R87" s="87"/>
      <c r="S87" s="87"/>
      <c r="T87" s="87"/>
      <c r="U87" s="12"/>
      <c r="V87" s="13"/>
      <c r="W87" s="14"/>
      <c r="X87" s="12"/>
      <c r="Y87" s="13"/>
      <c r="Z87" s="14"/>
      <c r="AA87" s="12">
        <f t="shared" si="77"/>
        <v>16</v>
      </c>
      <c r="AB87" s="13">
        <f t="shared" si="75"/>
        <v>5</v>
      </c>
      <c r="AC87" s="46">
        <f t="shared" si="76"/>
        <v>21</v>
      </c>
    </row>
    <row r="88" spans="1:29" s="4" customFormat="1" ht="12.6" customHeight="1" x14ac:dyDescent="0.2">
      <c r="A88" s="66" t="s">
        <v>103</v>
      </c>
      <c r="B88" s="9"/>
      <c r="C88" s="15">
        <f>SUM(C86:C87)</f>
        <v>217</v>
      </c>
      <c r="D88" s="16">
        <f t="shared" ref="D88:AC88" si="78">SUM(D86:D87)</f>
        <v>33</v>
      </c>
      <c r="E88" s="17">
        <f t="shared" si="78"/>
        <v>250</v>
      </c>
      <c r="F88" s="15">
        <f>SUM(F86:F87)</f>
        <v>27</v>
      </c>
      <c r="G88" s="16">
        <f t="shared" ref="G88:H88" si="79">SUM(G86:G87)</f>
        <v>7</v>
      </c>
      <c r="H88" s="17">
        <f t="shared" si="79"/>
        <v>34</v>
      </c>
      <c r="I88" s="15">
        <f>SUM(I86:I87)</f>
        <v>1</v>
      </c>
      <c r="J88" s="16">
        <f t="shared" ref="J88:K88" si="80">SUM(J86:J87)</f>
        <v>1</v>
      </c>
      <c r="K88" s="17">
        <f t="shared" si="80"/>
        <v>2</v>
      </c>
      <c r="L88" s="15">
        <f>SUM(L86:L87)</f>
        <v>6</v>
      </c>
      <c r="M88" s="16">
        <f t="shared" ref="M88:N88" si="81">SUM(M86:M87)</f>
        <v>3</v>
      </c>
      <c r="N88" s="17">
        <f t="shared" si="81"/>
        <v>9</v>
      </c>
      <c r="O88" s="15">
        <f>SUM(O86:O87)</f>
        <v>4</v>
      </c>
      <c r="P88" s="16">
        <f t="shared" ref="P88:Q88" si="82">SUM(P86:P87)</f>
        <v>0</v>
      </c>
      <c r="Q88" s="47">
        <f t="shared" si="82"/>
        <v>4</v>
      </c>
      <c r="R88" s="88">
        <f>SUM(R86:R87)</f>
        <v>0</v>
      </c>
      <c r="S88" s="88">
        <f t="shared" ref="S88:T88" si="83">SUM(S86:S87)</f>
        <v>0</v>
      </c>
      <c r="T88" s="88">
        <f t="shared" si="83"/>
        <v>0</v>
      </c>
      <c r="U88" s="15">
        <f>SUM(U86:U87)</f>
        <v>0</v>
      </c>
      <c r="V88" s="16">
        <f t="shared" ref="V88:W88" si="84">SUM(V86:V87)</f>
        <v>0</v>
      </c>
      <c r="W88" s="17">
        <f t="shared" si="84"/>
        <v>0</v>
      </c>
      <c r="X88" s="15">
        <f>SUM(X86:X87)</f>
        <v>12</v>
      </c>
      <c r="Y88" s="16">
        <f t="shared" ref="Y88:Z88" si="85">SUM(Y86:Y87)</f>
        <v>1</v>
      </c>
      <c r="Z88" s="17">
        <f t="shared" si="85"/>
        <v>13</v>
      </c>
      <c r="AA88" s="15">
        <f>SUM(AA86:AA87)</f>
        <v>267</v>
      </c>
      <c r="AB88" s="16">
        <f t="shared" si="78"/>
        <v>45</v>
      </c>
      <c r="AC88" s="47">
        <f t="shared" si="78"/>
        <v>312</v>
      </c>
    </row>
    <row r="89" spans="1:29" ht="12.6" customHeight="1" x14ac:dyDescent="0.2">
      <c r="A89" s="123" t="s">
        <v>27</v>
      </c>
      <c r="B89" s="3" t="s">
        <v>90</v>
      </c>
      <c r="C89" s="12">
        <v>62</v>
      </c>
      <c r="D89" s="13">
        <v>9</v>
      </c>
      <c r="E89" s="14">
        <v>71</v>
      </c>
      <c r="F89" s="12">
        <v>23</v>
      </c>
      <c r="G89" s="13">
        <v>2</v>
      </c>
      <c r="H89" s="14">
        <v>25</v>
      </c>
      <c r="I89" s="12"/>
      <c r="J89" s="13"/>
      <c r="K89" s="14"/>
      <c r="L89" s="12"/>
      <c r="M89" s="13"/>
      <c r="N89" s="14"/>
      <c r="O89" s="12"/>
      <c r="P89" s="13"/>
      <c r="Q89" s="46"/>
      <c r="R89" s="87"/>
      <c r="S89" s="87"/>
      <c r="T89" s="87"/>
      <c r="U89" s="12"/>
      <c r="V89" s="13"/>
      <c r="W89" s="14"/>
      <c r="X89" s="12">
        <v>21</v>
      </c>
      <c r="Y89" s="13">
        <v>1</v>
      </c>
      <c r="Z89" s="14">
        <v>22</v>
      </c>
      <c r="AA89" s="12">
        <f>SUM(C89,F89,I89,L89,O89,R89,U89,X89)</f>
        <v>106</v>
      </c>
      <c r="AB89" s="13">
        <f>SUM(D89,G89,J89,M89,P89,S89,V89,Y89)</f>
        <v>12</v>
      </c>
      <c r="AC89" s="46">
        <f>SUM(AA89:AB89)</f>
        <v>118</v>
      </c>
    </row>
    <row r="90" spans="1:29" ht="12.6" customHeight="1" x14ac:dyDescent="0.2">
      <c r="A90" s="123" t="s">
        <v>3</v>
      </c>
      <c r="B90" s="3"/>
      <c r="C90" s="12">
        <v>2</v>
      </c>
      <c r="D90" s="13"/>
      <c r="E90" s="14">
        <v>2</v>
      </c>
      <c r="F90" s="12"/>
      <c r="G90" s="13"/>
      <c r="H90" s="14"/>
      <c r="I90" s="12"/>
      <c r="J90" s="13"/>
      <c r="K90" s="14"/>
      <c r="L90" s="12"/>
      <c r="M90" s="13"/>
      <c r="N90" s="14"/>
      <c r="O90" s="12"/>
      <c r="P90" s="13"/>
      <c r="Q90" s="46"/>
      <c r="R90" s="87"/>
      <c r="S90" s="87"/>
      <c r="T90" s="87"/>
      <c r="U90" s="12"/>
      <c r="V90" s="13"/>
      <c r="W90" s="14"/>
      <c r="X90" s="12"/>
      <c r="Y90" s="13"/>
      <c r="Z90" s="14"/>
      <c r="AA90" s="12">
        <f>SUM(C90,F90,I90,L90,O90,R90,U90,X90)</f>
        <v>2</v>
      </c>
      <c r="AB90" s="13">
        <f t="shared" ref="AB90" si="86">SUM(D90,G90,J90,M90,P90,S90,V90,Y90)</f>
        <v>0</v>
      </c>
      <c r="AC90" s="46">
        <f t="shared" ref="AC90" si="87">SUM(AA90:AB90)</f>
        <v>2</v>
      </c>
    </row>
    <row r="91" spans="1:29" s="10" customFormat="1" ht="12.6" customHeight="1" x14ac:dyDescent="0.25">
      <c r="A91" s="52" t="s">
        <v>104</v>
      </c>
      <c r="B91" s="22"/>
      <c r="C91" s="95">
        <f t="shared" ref="C91:Z91" si="88">SUM(C64,C68,C75,C84,C85,C88,C89,C90)</f>
        <v>850</v>
      </c>
      <c r="D91" s="96">
        <f t="shared" si="88"/>
        <v>184</v>
      </c>
      <c r="E91" s="25">
        <f t="shared" si="88"/>
        <v>1034</v>
      </c>
      <c r="F91" s="23">
        <f t="shared" si="88"/>
        <v>132</v>
      </c>
      <c r="G91" s="24">
        <f t="shared" si="88"/>
        <v>21</v>
      </c>
      <c r="H91" s="25">
        <f t="shared" si="88"/>
        <v>153</v>
      </c>
      <c r="I91" s="23">
        <f t="shared" si="88"/>
        <v>4</v>
      </c>
      <c r="J91" s="24">
        <f t="shared" si="88"/>
        <v>5</v>
      </c>
      <c r="K91" s="25">
        <f t="shared" si="88"/>
        <v>9</v>
      </c>
      <c r="L91" s="23">
        <f t="shared" si="88"/>
        <v>19</v>
      </c>
      <c r="M91" s="24">
        <f t="shared" si="88"/>
        <v>4</v>
      </c>
      <c r="N91" s="25">
        <f t="shared" si="88"/>
        <v>23</v>
      </c>
      <c r="O91" s="23">
        <f t="shared" si="88"/>
        <v>17</v>
      </c>
      <c r="P91" s="24">
        <f t="shared" si="88"/>
        <v>3</v>
      </c>
      <c r="Q91" s="53">
        <f t="shared" si="88"/>
        <v>20</v>
      </c>
      <c r="R91" s="22">
        <f t="shared" si="88"/>
        <v>0</v>
      </c>
      <c r="S91" s="22">
        <f t="shared" si="88"/>
        <v>0</v>
      </c>
      <c r="T91" s="22">
        <f t="shared" si="88"/>
        <v>0</v>
      </c>
      <c r="U91" s="23">
        <f t="shared" si="88"/>
        <v>11</v>
      </c>
      <c r="V91" s="24">
        <f t="shared" si="88"/>
        <v>1</v>
      </c>
      <c r="W91" s="25">
        <f t="shared" si="88"/>
        <v>12</v>
      </c>
      <c r="X91" s="23">
        <f t="shared" si="88"/>
        <v>76</v>
      </c>
      <c r="Y91" s="24">
        <f t="shared" si="88"/>
        <v>16</v>
      </c>
      <c r="Z91" s="25">
        <f t="shared" si="88"/>
        <v>92</v>
      </c>
      <c r="AA91" s="95">
        <f>SUM(C91,F91,I91,L91,O91,R91,U91,X91)</f>
        <v>1109</v>
      </c>
      <c r="AB91" s="96">
        <f>SUM(D91,G91,J91,M91,P91,S91,V91,Y91)</f>
        <v>234</v>
      </c>
      <c r="AC91" s="53">
        <f>SUM(AA91:AB91)</f>
        <v>1343</v>
      </c>
    </row>
    <row r="92" spans="1:29" ht="12.6" customHeight="1" x14ac:dyDescent="0.2">
      <c r="A92" s="123" t="s">
        <v>59</v>
      </c>
      <c r="B92" s="3" t="s">
        <v>2</v>
      </c>
      <c r="C92" s="12">
        <v>1</v>
      </c>
      <c r="D92" s="13">
        <v>12</v>
      </c>
      <c r="E92" s="14">
        <v>13</v>
      </c>
      <c r="F92" s="12"/>
      <c r="G92" s="13"/>
      <c r="H92" s="14"/>
      <c r="I92" s="12"/>
      <c r="J92" s="13"/>
      <c r="K92" s="14"/>
      <c r="L92" s="12">
        <v>2</v>
      </c>
      <c r="M92" s="13">
        <v>1</v>
      </c>
      <c r="N92" s="14">
        <v>3</v>
      </c>
      <c r="O92" s="12"/>
      <c r="P92" s="13"/>
      <c r="Q92" s="46"/>
      <c r="R92" s="87"/>
      <c r="S92" s="87"/>
      <c r="T92" s="87"/>
      <c r="U92" s="12">
        <v>12</v>
      </c>
      <c r="V92" s="13">
        <v>9</v>
      </c>
      <c r="W92" s="14">
        <v>21</v>
      </c>
      <c r="X92" s="12">
        <v>1</v>
      </c>
      <c r="Y92" s="13">
        <v>2</v>
      </c>
      <c r="Z92" s="14">
        <v>3</v>
      </c>
      <c r="AA92" s="12">
        <f t="shared" ref="AA92:AB94" si="89">SUM(C92,F92,I92,L92,O92,R92,U92,X92)</f>
        <v>16</v>
      </c>
      <c r="AB92" s="13">
        <f t="shared" si="89"/>
        <v>24</v>
      </c>
      <c r="AC92" s="46">
        <f t="shared" ref="AC92:AC94" si="90">SUM(AA92:AB92)</f>
        <v>40</v>
      </c>
    </row>
    <row r="93" spans="1:29" ht="12.6" customHeight="1" x14ac:dyDescent="0.2">
      <c r="A93" s="123" t="s">
        <v>60</v>
      </c>
      <c r="B93" s="3" t="s">
        <v>86</v>
      </c>
      <c r="C93" s="12">
        <v>3</v>
      </c>
      <c r="D93" s="13">
        <v>11</v>
      </c>
      <c r="E93" s="14">
        <v>14</v>
      </c>
      <c r="F93" s="12"/>
      <c r="G93" s="13">
        <v>1</v>
      </c>
      <c r="H93" s="14">
        <v>1</v>
      </c>
      <c r="I93" s="12"/>
      <c r="J93" s="13"/>
      <c r="K93" s="14"/>
      <c r="L93" s="12"/>
      <c r="M93" s="13"/>
      <c r="N93" s="14"/>
      <c r="O93" s="12"/>
      <c r="P93" s="13"/>
      <c r="Q93" s="46"/>
      <c r="R93" s="87"/>
      <c r="S93" s="87"/>
      <c r="T93" s="87"/>
      <c r="U93" s="12">
        <v>5</v>
      </c>
      <c r="V93" s="13">
        <v>10</v>
      </c>
      <c r="W93" s="14">
        <v>15</v>
      </c>
      <c r="X93" s="12">
        <v>4</v>
      </c>
      <c r="Y93" s="13">
        <v>4</v>
      </c>
      <c r="Z93" s="14">
        <v>8</v>
      </c>
      <c r="AA93" s="12">
        <f t="shared" si="89"/>
        <v>12</v>
      </c>
      <c r="AB93" s="13">
        <f t="shared" si="89"/>
        <v>26</v>
      </c>
      <c r="AC93" s="46">
        <f t="shared" si="90"/>
        <v>38</v>
      </c>
    </row>
    <row r="94" spans="1:29" ht="12.6" customHeight="1" x14ac:dyDescent="0.2">
      <c r="A94" s="123" t="s">
        <v>61</v>
      </c>
      <c r="B94" s="3" t="s">
        <v>2</v>
      </c>
      <c r="C94" s="12">
        <v>1</v>
      </c>
      <c r="D94" s="13">
        <v>5</v>
      </c>
      <c r="E94" s="14">
        <v>6</v>
      </c>
      <c r="F94" s="12"/>
      <c r="G94" s="13"/>
      <c r="H94" s="14"/>
      <c r="I94" s="12"/>
      <c r="J94" s="13"/>
      <c r="K94" s="14"/>
      <c r="L94" s="12">
        <v>1</v>
      </c>
      <c r="M94" s="13"/>
      <c r="N94" s="14">
        <v>1</v>
      </c>
      <c r="O94" s="12"/>
      <c r="P94" s="13">
        <v>1</v>
      </c>
      <c r="Q94" s="46">
        <v>1</v>
      </c>
      <c r="R94" s="87"/>
      <c r="S94" s="87"/>
      <c r="T94" s="87"/>
      <c r="U94" s="12"/>
      <c r="V94" s="13">
        <v>2</v>
      </c>
      <c r="W94" s="14">
        <v>2</v>
      </c>
      <c r="X94" s="12">
        <v>1</v>
      </c>
      <c r="Y94" s="13"/>
      <c r="Z94" s="14">
        <v>1</v>
      </c>
      <c r="AA94" s="12">
        <f t="shared" si="89"/>
        <v>3</v>
      </c>
      <c r="AB94" s="13">
        <f t="shared" si="89"/>
        <v>8</v>
      </c>
      <c r="AC94" s="46">
        <f t="shared" si="90"/>
        <v>11</v>
      </c>
    </row>
    <row r="95" spans="1:29" s="4" customFormat="1" ht="12.6" customHeight="1" x14ac:dyDescent="0.2">
      <c r="A95" s="66" t="s">
        <v>105</v>
      </c>
      <c r="B95" s="9"/>
      <c r="C95" s="15">
        <f>SUM(C92:C94)</f>
        <v>5</v>
      </c>
      <c r="D95" s="16">
        <f t="shared" ref="D95:AC95" si="91">SUM(D92:D94)</f>
        <v>28</v>
      </c>
      <c r="E95" s="17">
        <f t="shared" si="91"/>
        <v>33</v>
      </c>
      <c r="F95" s="15">
        <f>SUM(F92:F94)</f>
        <v>0</v>
      </c>
      <c r="G95" s="16">
        <f t="shared" ref="G95:H95" si="92">SUM(G92:G94)</f>
        <v>1</v>
      </c>
      <c r="H95" s="17">
        <f t="shared" si="92"/>
        <v>1</v>
      </c>
      <c r="I95" s="15">
        <f>SUM(I92:I94)</f>
        <v>0</v>
      </c>
      <c r="J95" s="16">
        <f t="shared" ref="J95:K95" si="93">SUM(J92:J94)</f>
        <v>0</v>
      </c>
      <c r="K95" s="17">
        <f t="shared" si="93"/>
        <v>0</v>
      </c>
      <c r="L95" s="15">
        <f>SUM(L92:L94)</f>
        <v>3</v>
      </c>
      <c r="M95" s="16">
        <f t="shared" ref="M95:N95" si="94">SUM(M92:M94)</f>
        <v>1</v>
      </c>
      <c r="N95" s="17">
        <f t="shared" si="94"/>
        <v>4</v>
      </c>
      <c r="O95" s="15">
        <f>SUM(O92:O94)</f>
        <v>0</v>
      </c>
      <c r="P95" s="16">
        <f t="shared" ref="P95:Q95" si="95">SUM(P92:P94)</f>
        <v>1</v>
      </c>
      <c r="Q95" s="47">
        <f t="shared" si="95"/>
        <v>1</v>
      </c>
      <c r="R95" s="88">
        <f>SUM(R92:R94)</f>
        <v>0</v>
      </c>
      <c r="S95" s="88">
        <f t="shared" ref="S95:T95" si="96">SUM(S92:S94)</f>
        <v>0</v>
      </c>
      <c r="T95" s="88">
        <f t="shared" si="96"/>
        <v>0</v>
      </c>
      <c r="U95" s="15">
        <f>SUM(U92:U94)</f>
        <v>17</v>
      </c>
      <c r="V95" s="16">
        <f t="shared" ref="V95:W95" si="97">SUM(V92:V94)</f>
        <v>21</v>
      </c>
      <c r="W95" s="17">
        <f t="shared" si="97"/>
        <v>38</v>
      </c>
      <c r="X95" s="15">
        <f>SUM(X92:X94)</f>
        <v>6</v>
      </c>
      <c r="Y95" s="16">
        <f t="shared" ref="Y95:Z95" si="98">SUM(Y92:Y94)</f>
        <v>6</v>
      </c>
      <c r="Z95" s="17">
        <f t="shared" si="98"/>
        <v>12</v>
      </c>
      <c r="AA95" s="15">
        <f>SUM(AA92:AA94)</f>
        <v>31</v>
      </c>
      <c r="AB95" s="16">
        <f>SUM(AB92:AB94)</f>
        <v>58</v>
      </c>
      <c r="AC95" s="47">
        <f t="shared" si="91"/>
        <v>89</v>
      </c>
    </row>
    <row r="96" spans="1:29" ht="12.6" customHeight="1" x14ac:dyDescent="0.2">
      <c r="A96" s="575" t="s">
        <v>62</v>
      </c>
      <c r="B96" s="3" t="s">
        <v>86</v>
      </c>
      <c r="C96" s="12">
        <v>4</v>
      </c>
      <c r="D96" s="13">
        <v>17</v>
      </c>
      <c r="E96" s="14">
        <v>21</v>
      </c>
      <c r="F96" s="12"/>
      <c r="G96" s="13"/>
      <c r="H96" s="14"/>
      <c r="I96" s="12"/>
      <c r="J96" s="13">
        <v>1</v>
      </c>
      <c r="K96" s="14">
        <v>1</v>
      </c>
      <c r="L96" s="12">
        <v>1</v>
      </c>
      <c r="M96" s="13">
        <v>5</v>
      </c>
      <c r="N96" s="14">
        <v>6</v>
      </c>
      <c r="O96" s="12"/>
      <c r="P96" s="13"/>
      <c r="Q96" s="46"/>
      <c r="R96" s="87"/>
      <c r="S96" s="87"/>
      <c r="T96" s="87"/>
      <c r="U96" s="12"/>
      <c r="V96" s="13">
        <v>20</v>
      </c>
      <c r="W96" s="14">
        <v>20</v>
      </c>
      <c r="X96" s="12"/>
      <c r="Y96" s="13">
        <v>2</v>
      </c>
      <c r="Z96" s="14">
        <v>2</v>
      </c>
      <c r="AA96" s="12">
        <f t="shared" ref="AA96:AB97" si="99">SUM(C96,F96,I96,L96,O96,R96,U96,X96)</f>
        <v>5</v>
      </c>
      <c r="AB96" s="13">
        <f t="shared" si="99"/>
        <v>45</v>
      </c>
      <c r="AC96" s="46">
        <f t="shared" ref="AC96:AC97" si="100">SUM(AA96:AB96)</f>
        <v>50</v>
      </c>
    </row>
    <row r="97" spans="1:29" ht="12.6" customHeight="1" x14ac:dyDescent="0.2">
      <c r="A97" s="562"/>
      <c r="B97" s="3" t="s">
        <v>2</v>
      </c>
      <c r="C97" s="12">
        <v>18</v>
      </c>
      <c r="D97" s="13">
        <v>59</v>
      </c>
      <c r="E97" s="14">
        <v>77</v>
      </c>
      <c r="F97" s="12">
        <v>2</v>
      </c>
      <c r="G97" s="13">
        <v>3</v>
      </c>
      <c r="H97" s="14">
        <v>5</v>
      </c>
      <c r="I97" s="12"/>
      <c r="J97" s="13"/>
      <c r="K97" s="14"/>
      <c r="L97" s="12"/>
      <c r="M97" s="13">
        <v>6</v>
      </c>
      <c r="N97" s="14">
        <v>6</v>
      </c>
      <c r="O97" s="12">
        <v>1</v>
      </c>
      <c r="P97" s="13">
        <v>1</v>
      </c>
      <c r="Q97" s="46">
        <v>2</v>
      </c>
      <c r="R97" s="87"/>
      <c r="S97" s="87"/>
      <c r="T97" s="87"/>
      <c r="U97" s="12">
        <v>3</v>
      </c>
      <c r="V97" s="13">
        <v>15</v>
      </c>
      <c r="W97" s="14">
        <v>18</v>
      </c>
      <c r="X97" s="12">
        <v>1</v>
      </c>
      <c r="Y97" s="13">
        <v>5</v>
      </c>
      <c r="Z97" s="14">
        <v>6</v>
      </c>
      <c r="AA97" s="12">
        <f t="shared" si="99"/>
        <v>25</v>
      </c>
      <c r="AB97" s="13">
        <f t="shared" si="99"/>
        <v>89</v>
      </c>
      <c r="AC97" s="46">
        <f t="shared" si="100"/>
        <v>114</v>
      </c>
    </row>
    <row r="98" spans="1:29" s="4" customFormat="1" ht="12.6" customHeight="1" x14ac:dyDescent="0.2">
      <c r="A98" s="66" t="s">
        <v>106</v>
      </c>
      <c r="B98" s="9"/>
      <c r="C98" s="15">
        <f t="shared" ref="C98:AC98" si="101">SUM(C96:C97)</f>
        <v>22</v>
      </c>
      <c r="D98" s="16">
        <f t="shared" si="101"/>
        <v>76</v>
      </c>
      <c r="E98" s="17">
        <f t="shared" si="101"/>
        <v>98</v>
      </c>
      <c r="F98" s="15">
        <f t="shared" si="101"/>
        <v>2</v>
      </c>
      <c r="G98" s="16">
        <f t="shared" si="101"/>
        <v>3</v>
      </c>
      <c r="H98" s="17">
        <f t="shared" si="101"/>
        <v>5</v>
      </c>
      <c r="I98" s="15">
        <f t="shared" si="101"/>
        <v>0</v>
      </c>
      <c r="J98" s="16">
        <f t="shared" si="101"/>
        <v>1</v>
      </c>
      <c r="K98" s="17">
        <f t="shared" si="101"/>
        <v>1</v>
      </c>
      <c r="L98" s="15">
        <f t="shared" si="101"/>
        <v>1</v>
      </c>
      <c r="M98" s="16">
        <f t="shared" si="101"/>
        <v>11</v>
      </c>
      <c r="N98" s="17">
        <f t="shared" si="101"/>
        <v>12</v>
      </c>
      <c r="O98" s="15">
        <f t="shared" si="101"/>
        <v>1</v>
      </c>
      <c r="P98" s="16">
        <f t="shared" si="101"/>
        <v>1</v>
      </c>
      <c r="Q98" s="47">
        <f t="shared" si="101"/>
        <v>2</v>
      </c>
      <c r="R98" s="88">
        <f t="shared" si="101"/>
        <v>0</v>
      </c>
      <c r="S98" s="88">
        <f t="shared" si="101"/>
        <v>0</v>
      </c>
      <c r="T98" s="88">
        <f t="shared" si="101"/>
        <v>0</v>
      </c>
      <c r="U98" s="15">
        <f t="shared" si="101"/>
        <v>3</v>
      </c>
      <c r="V98" s="16">
        <f t="shared" si="101"/>
        <v>35</v>
      </c>
      <c r="W98" s="17">
        <f t="shared" si="101"/>
        <v>38</v>
      </c>
      <c r="X98" s="15">
        <f t="shared" si="101"/>
        <v>1</v>
      </c>
      <c r="Y98" s="16">
        <f t="shared" si="101"/>
        <v>7</v>
      </c>
      <c r="Z98" s="17">
        <f t="shared" si="101"/>
        <v>8</v>
      </c>
      <c r="AA98" s="15">
        <f t="shared" si="101"/>
        <v>30</v>
      </c>
      <c r="AB98" s="16">
        <f t="shared" si="101"/>
        <v>134</v>
      </c>
      <c r="AC98" s="47">
        <f t="shared" si="101"/>
        <v>164</v>
      </c>
    </row>
    <row r="99" spans="1:29" ht="12.6" customHeight="1" x14ac:dyDescent="0.2">
      <c r="A99" s="6" t="s">
        <v>63</v>
      </c>
      <c r="B99" s="3" t="s">
        <v>2</v>
      </c>
      <c r="C99" s="12">
        <v>2</v>
      </c>
      <c r="D99" s="13">
        <v>4</v>
      </c>
      <c r="E99" s="14">
        <v>6</v>
      </c>
      <c r="F99" s="12"/>
      <c r="G99" s="13"/>
      <c r="H99" s="14"/>
      <c r="I99" s="12"/>
      <c r="J99" s="13"/>
      <c r="K99" s="14"/>
      <c r="L99" s="12"/>
      <c r="M99" s="13"/>
      <c r="N99" s="14"/>
      <c r="O99" s="12"/>
      <c r="P99" s="13"/>
      <c r="Q99" s="46"/>
      <c r="R99" s="87"/>
      <c r="S99" s="87"/>
      <c r="T99" s="87"/>
      <c r="U99" s="12"/>
      <c r="V99" s="13"/>
      <c r="W99" s="14"/>
      <c r="X99" s="12"/>
      <c r="Y99" s="13"/>
      <c r="Z99" s="14"/>
      <c r="AA99" s="12">
        <f t="shared" ref="AA99:AB105" si="102">SUM(C99,F99,I99,L99,O99,R99,U99,X99)</f>
        <v>2</v>
      </c>
      <c r="AB99" s="13">
        <f t="shared" si="102"/>
        <v>4</v>
      </c>
      <c r="AC99" s="46">
        <f t="shared" ref="AC99:AC105" si="103">SUM(AA99:AB99)</f>
        <v>6</v>
      </c>
    </row>
    <row r="100" spans="1:29" ht="12.6" customHeight="1" x14ac:dyDescent="0.2">
      <c r="A100" s="6"/>
      <c r="B100" s="3" t="s">
        <v>86</v>
      </c>
      <c r="C100" s="12">
        <v>2</v>
      </c>
      <c r="D100" s="13">
        <v>17</v>
      </c>
      <c r="E100" s="14">
        <v>19</v>
      </c>
      <c r="F100" s="12"/>
      <c r="G100" s="13">
        <v>3</v>
      </c>
      <c r="H100" s="14">
        <v>3</v>
      </c>
      <c r="I100" s="12"/>
      <c r="J100" s="13"/>
      <c r="K100" s="14"/>
      <c r="L100" s="12">
        <v>1</v>
      </c>
      <c r="M100" s="13">
        <v>2</v>
      </c>
      <c r="N100" s="14">
        <v>3</v>
      </c>
      <c r="O100" s="12"/>
      <c r="P100" s="13"/>
      <c r="Q100" s="46"/>
      <c r="R100" s="87"/>
      <c r="S100" s="87"/>
      <c r="T100" s="87"/>
      <c r="U100" s="12">
        <v>4</v>
      </c>
      <c r="V100" s="13">
        <v>7</v>
      </c>
      <c r="W100" s="14">
        <v>11</v>
      </c>
      <c r="X100" s="12"/>
      <c r="Y100" s="13">
        <v>1</v>
      </c>
      <c r="Z100" s="14">
        <v>1</v>
      </c>
      <c r="AA100" s="12">
        <f t="shared" si="102"/>
        <v>7</v>
      </c>
      <c r="AB100" s="13">
        <f t="shared" si="102"/>
        <v>30</v>
      </c>
      <c r="AC100" s="46">
        <f t="shared" si="103"/>
        <v>37</v>
      </c>
    </row>
    <row r="101" spans="1:29" ht="12.6" customHeight="1" x14ac:dyDescent="0.2">
      <c r="A101" s="562" t="s">
        <v>64</v>
      </c>
      <c r="B101" s="3" t="s">
        <v>86</v>
      </c>
      <c r="C101" s="12">
        <v>3</v>
      </c>
      <c r="D101" s="13">
        <v>18</v>
      </c>
      <c r="E101" s="14">
        <v>21</v>
      </c>
      <c r="F101" s="12"/>
      <c r="G101" s="13">
        <v>2</v>
      </c>
      <c r="H101" s="14">
        <v>2</v>
      </c>
      <c r="I101" s="12"/>
      <c r="J101" s="13"/>
      <c r="K101" s="14"/>
      <c r="L101" s="12"/>
      <c r="M101" s="13">
        <v>2</v>
      </c>
      <c r="N101" s="14">
        <v>2</v>
      </c>
      <c r="O101" s="12"/>
      <c r="P101" s="13">
        <v>1</v>
      </c>
      <c r="Q101" s="46">
        <v>1</v>
      </c>
      <c r="R101" s="87"/>
      <c r="S101" s="87"/>
      <c r="T101" s="87"/>
      <c r="U101" s="12">
        <v>3</v>
      </c>
      <c r="V101" s="13">
        <v>24</v>
      </c>
      <c r="W101" s="14">
        <v>27</v>
      </c>
      <c r="X101" s="12"/>
      <c r="Y101" s="13">
        <v>2</v>
      </c>
      <c r="Z101" s="14">
        <v>2</v>
      </c>
      <c r="AA101" s="12">
        <f t="shared" si="102"/>
        <v>6</v>
      </c>
      <c r="AB101" s="13">
        <f t="shared" si="102"/>
        <v>49</v>
      </c>
      <c r="AC101" s="46">
        <f t="shared" si="103"/>
        <v>55</v>
      </c>
    </row>
    <row r="102" spans="1:29" ht="12.6" customHeight="1" x14ac:dyDescent="0.2">
      <c r="A102" s="562"/>
      <c r="B102" s="3" t="s">
        <v>2</v>
      </c>
      <c r="C102" s="12">
        <v>4</v>
      </c>
      <c r="D102" s="13">
        <v>40</v>
      </c>
      <c r="E102" s="14">
        <v>44</v>
      </c>
      <c r="F102" s="12">
        <v>1</v>
      </c>
      <c r="G102" s="13"/>
      <c r="H102" s="14">
        <v>1</v>
      </c>
      <c r="I102" s="12"/>
      <c r="J102" s="13"/>
      <c r="K102" s="14"/>
      <c r="L102" s="12">
        <v>2</v>
      </c>
      <c r="M102" s="13">
        <v>9</v>
      </c>
      <c r="N102" s="14">
        <v>11</v>
      </c>
      <c r="O102" s="12"/>
      <c r="P102" s="13">
        <v>1</v>
      </c>
      <c r="Q102" s="46">
        <v>1</v>
      </c>
      <c r="R102" s="87"/>
      <c r="S102" s="87"/>
      <c r="T102" s="87"/>
      <c r="U102" s="12">
        <v>6</v>
      </c>
      <c r="V102" s="13">
        <v>10</v>
      </c>
      <c r="W102" s="14">
        <v>16</v>
      </c>
      <c r="X102" s="12">
        <v>1</v>
      </c>
      <c r="Y102" s="13">
        <v>11</v>
      </c>
      <c r="Z102" s="14">
        <v>12</v>
      </c>
      <c r="AA102" s="12">
        <f t="shared" si="102"/>
        <v>14</v>
      </c>
      <c r="AB102" s="13">
        <f t="shared" si="102"/>
        <v>71</v>
      </c>
      <c r="AC102" s="46">
        <f t="shared" si="103"/>
        <v>85</v>
      </c>
    </row>
    <row r="103" spans="1:29" ht="12.6" customHeight="1" x14ac:dyDescent="0.2">
      <c r="A103" s="562"/>
      <c r="B103" s="3" t="s">
        <v>143</v>
      </c>
      <c r="C103" s="12"/>
      <c r="D103" s="13">
        <v>1</v>
      </c>
      <c r="E103" s="14">
        <v>1</v>
      </c>
      <c r="F103" s="12"/>
      <c r="G103" s="13"/>
      <c r="H103" s="14"/>
      <c r="I103" s="12"/>
      <c r="J103" s="13"/>
      <c r="K103" s="14"/>
      <c r="L103" s="12"/>
      <c r="M103" s="13"/>
      <c r="N103" s="14"/>
      <c r="O103" s="12"/>
      <c r="P103" s="13"/>
      <c r="Q103" s="46"/>
      <c r="R103" s="87"/>
      <c r="S103" s="87"/>
      <c r="T103" s="87"/>
      <c r="U103" s="12"/>
      <c r="V103" s="13"/>
      <c r="W103" s="14"/>
      <c r="X103" s="12"/>
      <c r="Y103" s="13"/>
      <c r="Z103" s="14"/>
      <c r="AA103" s="12">
        <f t="shared" si="102"/>
        <v>0</v>
      </c>
      <c r="AB103" s="13">
        <f t="shared" si="102"/>
        <v>1</v>
      </c>
      <c r="AC103" s="46">
        <f t="shared" si="103"/>
        <v>1</v>
      </c>
    </row>
    <row r="104" spans="1:29" ht="12.6" customHeight="1" x14ac:dyDescent="0.2">
      <c r="A104" s="92" t="s">
        <v>132</v>
      </c>
      <c r="B104" s="3" t="s">
        <v>2</v>
      </c>
      <c r="C104" s="12"/>
      <c r="D104" s="13">
        <v>4</v>
      </c>
      <c r="E104" s="14">
        <v>4</v>
      </c>
      <c r="F104" s="12"/>
      <c r="G104" s="13"/>
      <c r="H104" s="14"/>
      <c r="I104" s="12"/>
      <c r="J104" s="13"/>
      <c r="K104" s="14"/>
      <c r="L104" s="12"/>
      <c r="M104" s="13"/>
      <c r="N104" s="14"/>
      <c r="O104" s="12"/>
      <c r="P104" s="13"/>
      <c r="Q104" s="46"/>
      <c r="R104" s="87"/>
      <c r="S104" s="87"/>
      <c r="T104" s="87"/>
      <c r="U104" s="12"/>
      <c r="V104" s="13">
        <v>1</v>
      </c>
      <c r="W104" s="14">
        <v>1</v>
      </c>
      <c r="X104" s="12"/>
      <c r="Y104" s="13"/>
      <c r="Z104" s="14"/>
      <c r="AA104" s="12">
        <f t="shared" si="102"/>
        <v>0</v>
      </c>
      <c r="AB104" s="13">
        <f t="shared" si="102"/>
        <v>5</v>
      </c>
      <c r="AC104" s="46">
        <f t="shared" si="103"/>
        <v>5</v>
      </c>
    </row>
    <row r="105" spans="1:29" ht="12.6" customHeight="1" x14ac:dyDescent="0.2">
      <c r="A105" s="123" t="s">
        <v>65</v>
      </c>
      <c r="B105" s="3" t="s">
        <v>2</v>
      </c>
      <c r="C105" s="12">
        <v>1</v>
      </c>
      <c r="D105" s="13">
        <v>17</v>
      </c>
      <c r="E105" s="14">
        <v>18</v>
      </c>
      <c r="F105" s="12"/>
      <c r="G105" s="13"/>
      <c r="H105" s="14"/>
      <c r="I105" s="12"/>
      <c r="J105" s="13"/>
      <c r="K105" s="14"/>
      <c r="L105" s="12">
        <v>1</v>
      </c>
      <c r="M105" s="13">
        <v>1</v>
      </c>
      <c r="N105" s="14">
        <v>2</v>
      </c>
      <c r="O105" s="12"/>
      <c r="P105" s="13"/>
      <c r="Q105" s="46"/>
      <c r="R105" s="87"/>
      <c r="S105" s="87"/>
      <c r="T105" s="87"/>
      <c r="U105" s="12"/>
      <c r="V105" s="13">
        <v>4</v>
      </c>
      <c r="W105" s="14">
        <v>4</v>
      </c>
      <c r="X105" s="12"/>
      <c r="Y105" s="13"/>
      <c r="Z105" s="14"/>
      <c r="AA105" s="12">
        <f t="shared" si="102"/>
        <v>2</v>
      </c>
      <c r="AB105" s="13">
        <f t="shared" si="102"/>
        <v>22</v>
      </c>
      <c r="AC105" s="46">
        <f t="shared" si="103"/>
        <v>24</v>
      </c>
    </row>
    <row r="106" spans="1:29" s="4" customFormat="1" ht="12.6" customHeight="1" x14ac:dyDescent="0.2">
      <c r="A106" s="66" t="s">
        <v>107</v>
      </c>
      <c r="B106" s="9"/>
      <c r="C106" s="15">
        <f t="shared" ref="C106:AC106" si="104">SUM(C99:C105)</f>
        <v>12</v>
      </c>
      <c r="D106" s="16">
        <f t="shared" si="104"/>
        <v>101</v>
      </c>
      <c r="E106" s="17">
        <f t="shared" si="104"/>
        <v>113</v>
      </c>
      <c r="F106" s="15">
        <f t="shared" si="104"/>
        <v>1</v>
      </c>
      <c r="G106" s="16">
        <f t="shared" si="104"/>
        <v>5</v>
      </c>
      <c r="H106" s="17">
        <f t="shared" si="104"/>
        <v>6</v>
      </c>
      <c r="I106" s="15">
        <f t="shared" si="104"/>
        <v>0</v>
      </c>
      <c r="J106" s="16">
        <f t="shared" si="104"/>
        <v>0</v>
      </c>
      <c r="K106" s="17">
        <f t="shared" si="104"/>
        <v>0</v>
      </c>
      <c r="L106" s="15">
        <f t="shared" si="104"/>
        <v>4</v>
      </c>
      <c r="M106" s="16">
        <f t="shared" si="104"/>
        <v>14</v>
      </c>
      <c r="N106" s="17">
        <f t="shared" si="104"/>
        <v>18</v>
      </c>
      <c r="O106" s="15">
        <f t="shared" si="104"/>
        <v>0</v>
      </c>
      <c r="P106" s="16">
        <f t="shared" si="104"/>
        <v>2</v>
      </c>
      <c r="Q106" s="47">
        <f t="shared" si="104"/>
        <v>2</v>
      </c>
      <c r="R106" s="88">
        <f t="shared" si="104"/>
        <v>0</v>
      </c>
      <c r="S106" s="88">
        <f t="shared" si="104"/>
        <v>0</v>
      </c>
      <c r="T106" s="88">
        <f t="shared" si="104"/>
        <v>0</v>
      </c>
      <c r="U106" s="15">
        <f t="shared" si="104"/>
        <v>13</v>
      </c>
      <c r="V106" s="16">
        <f t="shared" si="104"/>
        <v>46</v>
      </c>
      <c r="W106" s="17">
        <f t="shared" si="104"/>
        <v>59</v>
      </c>
      <c r="X106" s="15">
        <f t="shared" si="104"/>
        <v>1</v>
      </c>
      <c r="Y106" s="16">
        <f t="shared" si="104"/>
        <v>14</v>
      </c>
      <c r="Z106" s="17">
        <f t="shared" si="104"/>
        <v>15</v>
      </c>
      <c r="AA106" s="15">
        <f t="shared" si="104"/>
        <v>31</v>
      </c>
      <c r="AB106" s="16">
        <f t="shared" si="104"/>
        <v>182</v>
      </c>
      <c r="AC106" s="47">
        <f t="shared" si="104"/>
        <v>213</v>
      </c>
    </row>
    <row r="107" spans="1:29" ht="12.6" customHeight="1" x14ac:dyDescent="0.2">
      <c r="A107" s="123" t="s">
        <v>66</v>
      </c>
      <c r="B107" s="3" t="s">
        <v>2</v>
      </c>
      <c r="C107" s="12">
        <v>3</v>
      </c>
      <c r="D107" s="13">
        <v>7</v>
      </c>
      <c r="E107" s="14">
        <v>10</v>
      </c>
      <c r="F107" s="12"/>
      <c r="G107" s="13"/>
      <c r="H107" s="14"/>
      <c r="I107" s="12"/>
      <c r="J107" s="13"/>
      <c r="K107" s="14"/>
      <c r="L107" s="12">
        <v>1</v>
      </c>
      <c r="M107" s="13">
        <v>1</v>
      </c>
      <c r="N107" s="14">
        <v>2</v>
      </c>
      <c r="O107" s="12"/>
      <c r="P107" s="13"/>
      <c r="Q107" s="46"/>
      <c r="R107" s="87"/>
      <c r="S107" s="87"/>
      <c r="T107" s="87"/>
      <c r="U107" s="12">
        <v>1</v>
      </c>
      <c r="V107" s="13">
        <v>3</v>
      </c>
      <c r="W107" s="14">
        <v>4</v>
      </c>
      <c r="X107" s="12"/>
      <c r="Y107" s="13"/>
      <c r="Z107" s="14"/>
      <c r="AA107" s="12">
        <f t="shared" ref="AA107:AB109" si="105">SUM(C107,F107,I107,L107,O107,R107,U107,X107)</f>
        <v>5</v>
      </c>
      <c r="AB107" s="13">
        <f t="shared" si="105"/>
        <v>11</v>
      </c>
      <c r="AC107" s="46">
        <f t="shared" ref="AC107:AC109" si="106">SUM(AA107:AB107)</f>
        <v>16</v>
      </c>
    </row>
    <row r="108" spans="1:29" ht="12.6" customHeight="1" x14ac:dyDescent="0.2">
      <c r="A108" s="562" t="s">
        <v>67</v>
      </c>
      <c r="B108" s="3" t="s">
        <v>2</v>
      </c>
      <c r="C108" s="12">
        <v>3</v>
      </c>
      <c r="D108" s="13">
        <v>31</v>
      </c>
      <c r="E108" s="14">
        <v>34</v>
      </c>
      <c r="F108" s="12">
        <v>2</v>
      </c>
      <c r="G108" s="13"/>
      <c r="H108" s="14">
        <v>2</v>
      </c>
      <c r="I108" s="12"/>
      <c r="J108" s="13"/>
      <c r="K108" s="14"/>
      <c r="L108" s="12"/>
      <c r="M108" s="13">
        <v>4</v>
      </c>
      <c r="N108" s="14">
        <v>4</v>
      </c>
      <c r="O108" s="12">
        <v>1</v>
      </c>
      <c r="P108" s="13">
        <v>1</v>
      </c>
      <c r="Q108" s="46">
        <v>2</v>
      </c>
      <c r="R108" s="87"/>
      <c r="S108" s="87"/>
      <c r="T108" s="87"/>
      <c r="U108" s="12">
        <v>1</v>
      </c>
      <c r="V108" s="13">
        <v>6</v>
      </c>
      <c r="W108" s="14">
        <v>7</v>
      </c>
      <c r="X108" s="12"/>
      <c r="Y108" s="13">
        <v>3</v>
      </c>
      <c r="Z108" s="14">
        <v>3</v>
      </c>
      <c r="AA108" s="12">
        <f t="shared" si="105"/>
        <v>7</v>
      </c>
      <c r="AB108" s="13">
        <f t="shared" si="105"/>
        <v>45</v>
      </c>
      <c r="AC108" s="46">
        <f t="shared" si="106"/>
        <v>52</v>
      </c>
    </row>
    <row r="109" spans="1:29" ht="12.6" customHeight="1" x14ac:dyDescent="0.2">
      <c r="A109" s="562"/>
      <c r="B109" s="3" t="s">
        <v>138</v>
      </c>
      <c r="C109" s="12"/>
      <c r="D109" s="13"/>
      <c r="E109" s="14"/>
      <c r="F109" s="12"/>
      <c r="G109" s="13"/>
      <c r="H109" s="14"/>
      <c r="I109" s="12"/>
      <c r="J109" s="13"/>
      <c r="K109" s="14"/>
      <c r="L109" s="12"/>
      <c r="M109" s="13"/>
      <c r="N109" s="14"/>
      <c r="O109" s="12"/>
      <c r="P109" s="13"/>
      <c r="Q109" s="46"/>
      <c r="R109" s="87"/>
      <c r="S109" s="87"/>
      <c r="T109" s="87"/>
      <c r="U109" s="12"/>
      <c r="V109" s="13"/>
      <c r="W109" s="14"/>
      <c r="X109" s="12"/>
      <c r="Y109" s="13"/>
      <c r="Z109" s="14"/>
      <c r="AA109" s="12">
        <f t="shared" si="105"/>
        <v>0</v>
      </c>
      <c r="AB109" s="13">
        <f t="shared" si="105"/>
        <v>0</v>
      </c>
      <c r="AC109" s="46">
        <f t="shared" si="106"/>
        <v>0</v>
      </c>
    </row>
    <row r="110" spans="1:29" s="4" customFormat="1" ht="12.6" customHeight="1" x14ac:dyDescent="0.2">
      <c r="A110" s="66" t="s">
        <v>108</v>
      </c>
      <c r="B110" s="9"/>
      <c r="C110" s="15">
        <f t="shared" ref="C110:AC110" si="107">SUM(C107:C109)</f>
        <v>6</v>
      </c>
      <c r="D110" s="16">
        <f t="shared" si="107"/>
        <v>38</v>
      </c>
      <c r="E110" s="17">
        <f t="shared" si="107"/>
        <v>44</v>
      </c>
      <c r="F110" s="15">
        <f t="shared" si="107"/>
        <v>2</v>
      </c>
      <c r="G110" s="16">
        <f t="shared" si="107"/>
        <v>0</v>
      </c>
      <c r="H110" s="17">
        <f t="shared" si="107"/>
        <v>2</v>
      </c>
      <c r="I110" s="15">
        <f t="shared" si="107"/>
        <v>0</v>
      </c>
      <c r="J110" s="16">
        <f t="shared" si="107"/>
        <v>0</v>
      </c>
      <c r="K110" s="17">
        <f t="shared" si="107"/>
        <v>0</v>
      </c>
      <c r="L110" s="15">
        <f t="shared" si="107"/>
        <v>1</v>
      </c>
      <c r="M110" s="16">
        <f t="shared" si="107"/>
        <v>5</v>
      </c>
      <c r="N110" s="17">
        <f t="shared" si="107"/>
        <v>6</v>
      </c>
      <c r="O110" s="15">
        <f t="shared" si="107"/>
        <v>1</v>
      </c>
      <c r="P110" s="16">
        <f t="shared" si="107"/>
        <v>1</v>
      </c>
      <c r="Q110" s="47">
        <f t="shared" si="107"/>
        <v>2</v>
      </c>
      <c r="R110" s="88">
        <f t="shared" si="107"/>
        <v>0</v>
      </c>
      <c r="S110" s="88">
        <f t="shared" si="107"/>
        <v>0</v>
      </c>
      <c r="T110" s="88">
        <f t="shared" si="107"/>
        <v>0</v>
      </c>
      <c r="U110" s="15">
        <f t="shared" si="107"/>
        <v>2</v>
      </c>
      <c r="V110" s="16">
        <f t="shared" si="107"/>
        <v>9</v>
      </c>
      <c r="W110" s="17">
        <f t="shared" si="107"/>
        <v>11</v>
      </c>
      <c r="X110" s="15">
        <f t="shared" si="107"/>
        <v>0</v>
      </c>
      <c r="Y110" s="16">
        <f t="shared" si="107"/>
        <v>3</v>
      </c>
      <c r="Z110" s="17">
        <f t="shared" si="107"/>
        <v>3</v>
      </c>
      <c r="AA110" s="15">
        <f t="shared" si="107"/>
        <v>12</v>
      </c>
      <c r="AB110" s="16">
        <f t="shared" si="107"/>
        <v>56</v>
      </c>
      <c r="AC110" s="47">
        <f t="shared" si="107"/>
        <v>68</v>
      </c>
    </row>
    <row r="111" spans="1:29" ht="12.6" customHeight="1" x14ac:dyDescent="0.2">
      <c r="A111" s="80" t="s">
        <v>27</v>
      </c>
      <c r="B111" s="81" t="s">
        <v>90</v>
      </c>
      <c r="C111" s="82">
        <v>1</v>
      </c>
      <c r="D111" s="83">
        <v>3</v>
      </c>
      <c r="E111" s="84">
        <v>4</v>
      </c>
      <c r="F111" s="82"/>
      <c r="G111" s="83"/>
      <c r="H111" s="84"/>
      <c r="I111" s="82"/>
      <c r="J111" s="83"/>
      <c r="K111" s="84"/>
      <c r="L111" s="82"/>
      <c r="M111" s="83"/>
      <c r="N111" s="84"/>
      <c r="O111" s="82"/>
      <c r="P111" s="83"/>
      <c r="Q111" s="85"/>
      <c r="R111" s="138"/>
      <c r="S111" s="138"/>
      <c r="T111" s="138"/>
      <c r="U111" s="82"/>
      <c r="V111" s="83"/>
      <c r="W111" s="84"/>
      <c r="X111" s="82"/>
      <c r="Y111" s="83"/>
      <c r="Z111" s="84"/>
      <c r="AA111" s="82">
        <f t="shared" ref="AA111:AB112" si="108">SUM(C111,F111,I111,L111,O111,R111,U111,X111)</f>
        <v>1</v>
      </c>
      <c r="AB111" s="83">
        <f t="shared" si="108"/>
        <v>3</v>
      </c>
      <c r="AC111" s="85">
        <f t="shared" ref="AC111:AC112" si="109">SUM(AA111:AB111)</f>
        <v>4</v>
      </c>
    </row>
    <row r="112" spans="1:29" ht="12.6" customHeight="1" x14ac:dyDescent="0.2">
      <c r="A112" s="123" t="s">
        <v>3</v>
      </c>
      <c r="B112" s="3" t="s">
        <v>90</v>
      </c>
      <c r="C112" s="12">
        <v>0</v>
      </c>
      <c r="D112" s="13">
        <v>0</v>
      </c>
      <c r="E112" s="14">
        <f t="shared" ref="E112" si="110">C112+D112</f>
        <v>0</v>
      </c>
      <c r="F112" s="12">
        <v>0</v>
      </c>
      <c r="G112" s="13">
        <v>0</v>
      </c>
      <c r="H112" s="14">
        <f t="shared" ref="H112" si="111">F112+G112</f>
        <v>0</v>
      </c>
      <c r="I112" s="12">
        <v>0</v>
      </c>
      <c r="J112" s="13">
        <v>0</v>
      </c>
      <c r="K112" s="14">
        <f t="shared" ref="K112" si="112">I112+J112</f>
        <v>0</v>
      </c>
      <c r="L112" s="12">
        <v>0</v>
      </c>
      <c r="M112" s="13">
        <v>0</v>
      </c>
      <c r="N112" s="14">
        <f t="shared" ref="N112" si="113">L112+M112</f>
        <v>0</v>
      </c>
      <c r="O112" s="12">
        <v>0</v>
      </c>
      <c r="P112" s="13">
        <v>0</v>
      </c>
      <c r="Q112" s="46">
        <f t="shared" ref="Q112" si="114">O112+P112</f>
        <v>0</v>
      </c>
      <c r="R112" s="87">
        <v>0</v>
      </c>
      <c r="S112" s="87">
        <v>0</v>
      </c>
      <c r="T112" s="87">
        <f t="shared" ref="T112" si="115">R112+S112</f>
        <v>0</v>
      </c>
      <c r="U112" s="12">
        <v>0</v>
      </c>
      <c r="V112" s="13">
        <v>0</v>
      </c>
      <c r="W112" s="14">
        <f t="shared" ref="W112" si="116">U112+V112</f>
        <v>0</v>
      </c>
      <c r="X112" s="12">
        <v>0</v>
      </c>
      <c r="Y112" s="13">
        <v>0</v>
      </c>
      <c r="Z112" s="14">
        <f t="shared" ref="Z112" si="117">X112+Y112</f>
        <v>0</v>
      </c>
      <c r="AA112" s="12">
        <f t="shared" si="108"/>
        <v>0</v>
      </c>
      <c r="AB112" s="13">
        <f t="shared" si="108"/>
        <v>0</v>
      </c>
      <c r="AC112" s="46">
        <f t="shared" si="109"/>
        <v>0</v>
      </c>
    </row>
    <row r="113" spans="1:29" s="10" customFormat="1" ht="12.6" customHeight="1" x14ac:dyDescent="0.25">
      <c r="A113" s="54" t="s">
        <v>109</v>
      </c>
      <c r="B113" s="26"/>
      <c r="C113" s="97">
        <f t="shared" ref="C113:AC113" si="118">SUM(C95,C98,C106,C110,C111,C112)</f>
        <v>46</v>
      </c>
      <c r="D113" s="28">
        <f t="shared" si="118"/>
        <v>246</v>
      </c>
      <c r="E113" s="29">
        <f t="shared" si="118"/>
        <v>292</v>
      </c>
      <c r="F113" s="27">
        <f t="shared" si="118"/>
        <v>5</v>
      </c>
      <c r="G113" s="28">
        <f t="shared" si="118"/>
        <v>9</v>
      </c>
      <c r="H113" s="29">
        <f t="shared" si="118"/>
        <v>14</v>
      </c>
      <c r="I113" s="27">
        <f t="shared" si="118"/>
        <v>0</v>
      </c>
      <c r="J113" s="28">
        <f t="shared" si="118"/>
        <v>1</v>
      </c>
      <c r="K113" s="29">
        <f t="shared" si="118"/>
        <v>1</v>
      </c>
      <c r="L113" s="27">
        <f t="shared" si="118"/>
        <v>9</v>
      </c>
      <c r="M113" s="28">
        <f t="shared" si="118"/>
        <v>31</v>
      </c>
      <c r="N113" s="29">
        <f t="shared" si="118"/>
        <v>40</v>
      </c>
      <c r="O113" s="27">
        <f t="shared" si="118"/>
        <v>2</v>
      </c>
      <c r="P113" s="28">
        <f t="shared" si="118"/>
        <v>5</v>
      </c>
      <c r="Q113" s="55">
        <f t="shared" si="118"/>
        <v>7</v>
      </c>
      <c r="R113" s="26">
        <f t="shared" si="118"/>
        <v>0</v>
      </c>
      <c r="S113" s="26">
        <f t="shared" si="118"/>
        <v>0</v>
      </c>
      <c r="T113" s="26">
        <f t="shared" si="118"/>
        <v>0</v>
      </c>
      <c r="U113" s="27">
        <f t="shared" si="118"/>
        <v>35</v>
      </c>
      <c r="V113" s="28">
        <f t="shared" si="118"/>
        <v>111</v>
      </c>
      <c r="W113" s="29">
        <f t="shared" si="118"/>
        <v>146</v>
      </c>
      <c r="X113" s="27">
        <f t="shared" si="118"/>
        <v>8</v>
      </c>
      <c r="Y113" s="28">
        <f t="shared" si="118"/>
        <v>30</v>
      </c>
      <c r="Z113" s="29">
        <f t="shared" si="118"/>
        <v>38</v>
      </c>
      <c r="AA113" s="27">
        <f t="shared" si="118"/>
        <v>105</v>
      </c>
      <c r="AB113" s="28">
        <f t="shared" si="118"/>
        <v>433</v>
      </c>
      <c r="AC113" s="55">
        <f t="shared" si="118"/>
        <v>538</v>
      </c>
    </row>
    <row r="114" spans="1:29" ht="12.6" customHeight="1" x14ac:dyDescent="0.2">
      <c r="A114" s="67" t="s">
        <v>68</v>
      </c>
      <c r="B114" s="68" t="s">
        <v>2</v>
      </c>
      <c r="C114" s="69">
        <v>5</v>
      </c>
      <c r="D114" s="70">
        <v>6</v>
      </c>
      <c r="E114" s="71">
        <v>11</v>
      </c>
      <c r="F114" s="69">
        <v>1</v>
      </c>
      <c r="G114" s="70">
        <v>3</v>
      </c>
      <c r="H114" s="71">
        <v>4</v>
      </c>
      <c r="I114" s="69"/>
      <c r="J114" s="70">
        <v>1</v>
      </c>
      <c r="K114" s="71">
        <v>1</v>
      </c>
      <c r="L114" s="69"/>
      <c r="M114" s="70"/>
      <c r="N114" s="71"/>
      <c r="O114" s="69">
        <v>1</v>
      </c>
      <c r="P114" s="70">
        <v>1</v>
      </c>
      <c r="Q114" s="72">
        <v>2</v>
      </c>
      <c r="R114" s="137"/>
      <c r="S114" s="137"/>
      <c r="T114" s="137"/>
      <c r="U114" s="69"/>
      <c r="V114" s="70"/>
      <c r="W114" s="71"/>
      <c r="X114" s="69"/>
      <c r="Y114" s="70"/>
      <c r="Z114" s="71"/>
      <c r="AA114" s="69">
        <f t="shared" ref="AA114:AB120" si="119">SUM(C114,F114,I114,L114,O114,R114,U114,X114)</f>
        <v>7</v>
      </c>
      <c r="AB114" s="70">
        <f t="shared" si="119"/>
        <v>11</v>
      </c>
      <c r="AC114" s="72">
        <f t="shared" ref="AC114:AC120" si="120">SUM(AA114:AB114)</f>
        <v>18</v>
      </c>
    </row>
    <row r="115" spans="1:29" ht="12.6" customHeight="1" x14ac:dyDescent="0.2">
      <c r="A115" s="562" t="s">
        <v>69</v>
      </c>
      <c r="B115" s="3" t="s">
        <v>86</v>
      </c>
      <c r="C115" s="12">
        <v>87</v>
      </c>
      <c r="D115" s="13">
        <v>33</v>
      </c>
      <c r="E115" s="14">
        <v>120</v>
      </c>
      <c r="F115" s="12"/>
      <c r="G115" s="13"/>
      <c r="H115" s="14"/>
      <c r="I115" s="12"/>
      <c r="J115" s="13"/>
      <c r="K115" s="14"/>
      <c r="L115" s="12"/>
      <c r="M115" s="13">
        <v>2</v>
      </c>
      <c r="N115" s="14">
        <v>2</v>
      </c>
      <c r="O115" s="12">
        <v>1</v>
      </c>
      <c r="P115" s="13"/>
      <c r="Q115" s="46">
        <v>1</v>
      </c>
      <c r="R115" s="87"/>
      <c r="S115" s="87"/>
      <c r="T115" s="87"/>
      <c r="U115" s="12">
        <v>1</v>
      </c>
      <c r="V115" s="13"/>
      <c r="W115" s="14">
        <v>1</v>
      </c>
      <c r="X115" s="12">
        <v>4</v>
      </c>
      <c r="Y115" s="13">
        <v>4</v>
      </c>
      <c r="Z115" s="14">
        <v>8</v>
      </c>
      <c r="AA115" s="12">
        <f t="shared" si="119"/>
        <v>93</v>
      </c>
      <c r="AB115" s="13">
        <f t="shared" si="119"/>
        <v>39</v>
      </c>
      <c r="AC115" s="46">
        <f t="shared" si="120"/>
        <v>132</v>
      </c>
    </row>
    <row r="116" spans="1:29" ht="12.6" customHeight="1" x14ac:dyDescent="0.2">
      <c r="A116" s="574"/>
      <c r="B116" s="3" t="s">
        <v>153</v>
      </c>
      <c r="C116" s="12">
        <v>2</v>
      </c>
      <c r="D116" s="13">
        <v>2</v>
      </c>
      <c r="E116" s="14">
        <v>4</v>
      </c>
      <c r="F116" s="12"/>
      <c r="G116" s="13"/>
      <c r="H116" s="14"/>
      <c r="I116" s="12"/>
      <c r="J116" s="13"/>
      <c r="K116" s="14"/>
      <c r="L116" s="12"/>
      <c r="M116" s="13"/>
      <c r="N116" s="14"/>
      <c r="O116" s="12"/>
      <c r="P116" s="13"/>
      <c r="Q116" s="46"/>
      <c r="R116" s="87"/>
      <c r="S116" s="87"/>
      <c r="T116" s="87"/>
      <c r="U116" s="12">
        <v>1</v>
      </c>
      <c r="V116" s="13"/>
      <c r="W116" s="14">
        <v>1</v>
      </c>
      <c r="X116" s="12"/>
      <c r="Y116" s="13"/>
      <c r="Z116" s="14"/>
      <c r="AA116" s="12">
        <f t="shared" si="119"/>
        <v>3</v>
      </c>
      <c r="AB116" s="13">
        <f t="shared" si="119"/>
        <v>2</v>
      </c>
      <c r="AC116" s="46">
        <f t="shared" si="120"/>
        <v>5</v>
      </c>
    </row>
    <row r="117" spans="1:29" ht="12.6" customHeight="1" x14ac:dyDescent="0.2">
      <c r="A117" s="123" t="s">
        <v>70</v>
      </c>
      <c r="B117" s="3" t="s">
        <v>86</v>
      </c>
      <c r="C117" s="12">
        <v>3</v>
      </c>
      <c r="D117" s="13">
        <v>1</v>
      </c>
      <c r="E117" s="14">
        <v>4</v>
      </c>
      <c r="F117" s="12"/>
      <c r="G117" s="13">
        <v>1</v>
      </c>
      <c r="H117" s="14">
        <v>1</v>
      </c>
      <c r="I117" s="12"/>
      <c r="J117" s="13"/>
      <c r="K117" s="14"/>
      <c r="L117" s="12"/>
      <c r="M117" s="13">
        <v>1</v>
      </c>
      <c r="N117" s="14">
        <v>1</v>
      </c>
      <c r="O117" s="12"/>
      <c r="P117" s="13">
        <v>1</v>
      </c>
      <c r="Q117" s="46">
        <v>1</v>
      </c>
      <c r="R117" s="87"/>
      <c r="S117" s="87"/>
      <c r="T117" s="87"/>
      <c r="U117" s="12"/>
      <c r="V117" s="13"/>
      <c r="W117" s="14"/>
      <c r="X117" s="12"/>
      <c r="Y117" s="13"/>
      <c r="Z117" s="14"/>
      <c r="AA117" s="12">
        <f t="shared" si="119"/>
        <v>3</v>
      </c>
      <c r="AB117" s="13">
        <f t="shared" si="119"/>
        <v>4</v>
      </c>
      <c r="AC117" s="46">
        <f t="shared" si="120"/>
        <v>7</v>
      </c>
    </row>
    <row r="118" spans="1:29" ht="12.6" customHeight="1" x14ac:dyDescent="0.2">
      <c r="A118" s="123" t="s">
        <v>144</v>
      </c>
      <c r="B118" s="3" t="s">
        <v>85</v>
      </c>
      <c r="C118" s="12">
        <v>2</v>
      </c>
      <c r="D118" s="13"/>
      <c r="E118" s="14">
        <v>2</v>
      </c>
      <c r="F118" s="12"/>
      <c r="G118" s="13"/>
      <c r="H118" s="14"/>
      <c r="I118" s="12"/>
      <c r="J118" s="13"/>
      <c r="K118" s="14"/>
      <c r="L118" s="12"/>
      <c r="M118" s="13"/>
      <c r="N118" s="14"/>
      <c r="O118" s="12"/>
      <c r="P118" s="13"/>
      <c r="Q118" s="46"/>
      <c r="R118" s="87"/>
      <c r="S118" s="87"/>
      <c r="T118" s="87"/>
      <c r="U118" s="12"/>
      <c r="V118" s="13"/>
      <c r="W118" s="14"/>
      <c r="X118" s="12">
        <v>1</v>
      </c>
      <c r="Y118" s="13"/>
      <c r="Z118" s="14">
        <v>1</v>
      </c>
      <c r="AA118" s="12">
        <f t="shared" si="119"/>
        <v>3</v>
      </c>
      <c r="AB118" s="13">
        <f t="shared" si="119"/>
        <v>0</v>
      </c>
      <c r="AC118" s="46">
        <f t="shared" si="120"/>
        <v>3</v>
      </c>
    </row>
    <row r="119" spans="1:29" ht="12.6" customHeight="1" x14ac:dyDescent="0.2">
      <c r="A119" s="123" t="s">
        <v>71</v>
      </c>
      <c r="B119" s="3" t="s">
        <v>85</v>
      </c>
      <c r="C119" s="12">
        <v>10</v>
      </c>
      <c r="D119" s="13">
        <v>10</v>
      </c>
      <c r="E119" s="14">
        <v>20</v>
      </c>
      <c r="F119" s="12"/>
      <c r="G119" s="13"/>
      <c r="H119" s="14"/>
      <c r="I119" s="12"/>
      <c r="J119" s="13"/>
      <c r="K119" s="14"/>
      <c r="L119" s="12"/>
      <c r="M119" s="13"/>
      <c r="N119" s="14"/>
      <c r="O119" s="12"/>
      <c r="P119" s="13"/>
      <c r="Q119" s="46"/>
      <c r="R119" s="87"/>
      <c r="S119" s="87"/>
      <c r="T119" s="87"/>
      <c r="U119" s="12">
        <v>1</v>
      </c>
      <c r="V119" s="13"/>
      <c r="W119" s="14">
        <v>1</v>
      </c>
      <c r="X119" s="12"/>
      <c r="Y119" s="13">
        <v>1</v>
      </c>
      <c r="Z119" s="14">
        <v>1</v>
      </c>
      <c r="AA119" s="12">
        <f t="shared" si="119"/>
        <v>11</v>
      </c>
      <c r="AB119" s="13">
        <f t="shared" si="119"/>
        <v>11</v>
      </c>
      <c r="AC119" s="46">
        <f t="shared" si="120"/>
        <v>22</v>
      </c>
    </row>
    <row r="120" spans="1:29" ht="12.6" customHeight="1" x14ac:dyDescent="0.2">
      <c r="A120" s="123" t="s">
        <v>72</v>
      </c>
      <c r="B120" s="3" t="s">
        <v>85</v>
      </c>
      <c r="C120" s="12"/>
      <c r="D120" s="13"/>
      <c r="E120" s="14"/>
      <c r="F120" s="12"/>
      <c r="G120" s="13"/>
      <c r="H120" s="14"/>
      <c r="I120" s="12"/>
      <c r="J120" s="13"/>
      <c r="K120" s="14"/>
      <c r="L120" s="12"/>
      <c r="M120" s="13"/>
      <c r="N120" s="14"/>
      <c r="O120" s="12">
        <v>1</v>
      </c>
      <c r="P120" s="13"/>
      <c r="Q120" s="46">
        <v>1</v>
      </c>
      <c r="R120" s="87"/>
      <c r="S120" s="87"/>
      <c r="T120" s="87"/>
      <c r="U120" s="12"/>
      <c r="V120" s="13"/>
      <c r="W120" s="14"/>
      <c r="X120" s="12"/>
      <c r="Y120" s="13"/>
      <c r="Z120" s="14"/>
      <c r="AA120" s="12">
        <f t="shared" si="119"/>
        <v>1</v>
      </c>
      <c r="AB120" s="13">
        <f t="shared" si="119"/>
        <v>0</v>
      </c>
      <c r="AC120" s="46">
        <f t="shared" si="120"/>
        <v>1</v>
      </c>
    </row>
    <row r="121" spans="1:29" s="4" customFormat="1" ht="12.6" customHeight="1" x14ac:dyDescent="0.2">
      <c r="A121" s="66" t="s">
        <v>110</v>
      </c>
      <c r="B121" s="9"/>
      <c r="C121" s="15">
        <f>SUM(C115:C120)</f>
        <v>104</v>
      </c>
      <c r="D121" s="16">
        <f t="shared" ref="D121:E121" si="121">SUM(D115:D120)</f>
        <v>46</v>
      </c>
      <c r="E121" s="17">
        <f t="shared" si="121"/>
        <v>150</v>
      </c>
      <c r="F121" s="15">
        <f>SUM(F115:F120)</f>
        <v>0</v>
      </c>
      <c r="G121" s="16">
        <f t="shared" ref="G121:H121" si="122">SUM(G115:G120)</f>
        <v>1</v>
      </c>
      <c r="H121" s="17">
        <f t="shared" si="122"/>
        <v>1</v>
      </c>
      <c r="I121" s="15">
        <f>SUM(I115:I120)</f>
        <v>0</v>
      </c>
      <c r="J121" s="16">
        <f t="shared" ref="J121:K121" si="123">SUM(J115:J120)</f>
        <v>0</v>
      </c>
      <c r="K121" s="17">
        <f t="shared" si="123"/>
        <v>0</v>
      </c>
      <c r="L121" s="15">
        <f>SUM(L115:L120)</f>
        <v>0</v>
      </c>
      <c r="M121" s="16">
        <f t="shared" ref="M121:N121" si="124">SUM(M115:M120)</f>
        <v>3</v>
      </c>
      <c r="N121" s="17">
        <f t="shared" si="124"/>
        <v>3</v>
      </c>
      <c r="O121" s="15">
        <f>SUM(O115:O120)</f>
        <v>2</v>
      </c>
      <c r="P121" s="16">
        <f t="shared" ref="P121:Q121" si="125">SUM(P115:P120)</f>
        <v>1</v>
      </c>
      <c r="Q121" s="47">
        <f t="shared" si="125"/>
        <v>3</v>
      </c>
      <c r="R121" s="88">
        <f>SUM(R115:R120)</f>
        <v>0</v>
      </c>
      <c r="S121" s="88">
        <f t="shared" ref="S121:T121" si="126">SUM(S115:S120)</f>
        <v>0</v>
      </c>
      <c r="T121" s="88">
        <f t="shared" si="126"/>
        <v>0</v>
      </c>
      <c r="U121" s="15">
        <f>SUM(U115:U120)</f>
        <v>3</v>
      </c>
      <c r="V121" s="16">
        <f t="shared" ref="V121:W121" si="127">SUM(V115:V120)</f>
        <v>0</v>
      </c>
      <c r="W121" s="17">
        <f t="shared" si="127"/>
        <v>3</v>
      </c>
      <c r="X121" s="15">
        <f>SUM(X115:X120)</f>
        <v>5</v>
      </c>
      <c r="Y121" s="16">
        <f t="shared" ref="Y121:Z121" si="128">SUM(Y115:Y120)</f>
        <v>5</v>
      </c>
      <c r="Z121" s="17">
        <f t="shared" si="128"/>
        <v>10</v>
      </c>
      <c r="AA121" s="15">
        <f>SUM(AA115:AA120)</f>
        <v>114</v>
      </c>
      <c r="AB121" s="16">
        <f>SUM(AB115:AB120)</f>
        <v>56</v>
      </c>
      <c r="AC121" s="47">
        <f>SUM(AC115:AC120)</f>
        <v>170</v>
      </c>
    </row>
    <row r="122" spans="1:29" ht="12.6" customHeight="1" x14ac:dyDescent="0.2">
      <c r="A122" s="127" t="s">
        <v>73</v>
      </c>
      <c r="B122" s="11" t="s">
        <v>2</v>
      </c>
      <c r="C122" s="102">
        <v>26</v>
      </c>
      <c r="D122" s="103">
        <v>17</v>
      </c>
      <c r="E122" s="104">
        <v>43</v>
      </c>
      <c r="F122" s="102">
        <v>6</v>
      </c>
      <c r="G122" s="103">
        <v>1</v>
      </c>
      <c r="H122" s="104">
        <v>7</v>
      </c>
      <c r="I122" s="102"/>
      <c r="J122" s="103"/>
      <c r="K122" s="104"/>
      <c r="L122" s="102">
        <v>2</v>
      </c>
      <c r="M122" s="103"/>
      <c r="N122" s="104">
        <v>2</v>
      </c>
      <c r="O122" s="102"/>
      <c r="P122" s="103"/>
      <c r="Q122" s="105"/>
      <c r="R122" s="139"/>
      <c r="S122" s="139"/>
      <c r="T122" s="139"/>
      <c r="U122" s="102">
        <v>3</v>
      </c>
      <c r="V122" s="103">
        <v>2</v>
      </c>
      <c r="W122" s="104">
        <v>5</v>
      </c>
      <c r="X122" s="102"/>
      <c r="Y122" s="103">
        <v>2</v>
      </c>
      <c r="Z122" s="104">
        <v>2</v>
      </c>
      <c r="AA122" s="102">
        <f t="shared" ref="AA122:AB125" si="129">SUM(C122,F122,I122,L122,O122,R122,U122,X122)</f>
        <v>37</v>
      </c>
      <c r="AB122" s="103">
        <f t="shared" si="129"/>
        <v>22</v>
      </c>
      <c r="AC122" s="105">
        <f t="shared" ref="AC122:AC125" si="130">SUM(AA122:AB122)</f>
        <v>59</v>
      </c>
    </row>
    <row r="123" spans="1:29" ht="12.6" customHeight="1" x14ac:dyDescent="0.2">
      <c r="A123" s="123" t="s">
        <v>136</v>
      </c>
      <c r="B123" s="3" t="s">
        <v>85</v>
      </c>
      <c r="C123" s="12">
        <v>1</v>
      </c>
      <c r="D123" s="13"/>
      <c r="E123" s="14">
        <v>1</v>
      </c>
      <c r="F123" s="12"/>
      <c r="G123" s="13"/>
      <c r="H123" s="14"/>
      <c r="I123" s="12"/>
      <c r="J123" s="13"/>
      <c r="K123" s="14"/>
      <c r="L123" s="12"/>
      <c r="M123" s="13"/>
      <c r="N123" s="14"/>
      <c r="O123" s="12"/>
      <c r="P123" s="13"/>
      <c r="Q123" s="46"/>
      <c r="R123" s="87"/>
      <c r="S123" s="87"/>
      <c r="T123" s="87"/>
      <c r="U123" s="12"/>
      <c r="V123" s="13"/>
      <c r="W123" s="14"/>
      <c r="X123" s="12"/>
      <c r="Y123" s="13"/>
      <c r="Z123" s="14"/>
      <c r="AA123" s="12">
        <f t="shared" si="129"/>
        <v>1</v>
      </c>
      <c r="AB123" s="13">
        <f t="shared" si="129"/>
        <v>0</v>
      </c>
      <c r="AC123" s="46">
        <f t="shared" si="130"/>
        <v>1</v>
      </c>
    </row>
    <row r="124" spans="1:29" ht="12.6" customHeight="1" x14ac:dyDescent="0.2">
      <c r="A124" s="123" t="s">
        <v>137</v>
      </c>
      <c r="B124" s="3" t="s">
        <v>2</v>
      </c>
      <c r="C124" s="12">
        <v>2</v>
      </c>
      <c r="D124" s="13">
        <v>6</v>
      </c>
      <c r="E124" s="14">
        <v>8</v>
      </c>
      <c r="F124" s="12">
        <v>1</v>
      </c>
      <c r="G124" s="13"/>
      <c r="H124" s="14">
        <v>1</v>
      </c>
      <c r="I124" s="12"/>
      <c r="J124" s="13"/>
      <c r="K124" s="14"/>
      <c r="L124" s="12">
        <v>2</v>
      </c>
      <c r="M124" s="13"/>
      <c r="N124" s="14">
        <v>2</v>
      </c>
      <c r="O124" s="12"/>
      <c r="P124" s="13"/>
      <c r="Q124" s="46"/>
      <c r="R124" s="87"/>
      <c r="S124" s="87"/>
      <c r="T124" s="87"/>
      <c r="U124" s="12"/>
      <c r="V124" s="13"/>
      <c r="W124" s="14"/>
      <c r="X124" s="12">
        <v>1</v>
      </c>
      <c r="Y124" s="13"/>
      <c r="Z124" s="14">
        <v>1</v>
      </c>
      <c r="AA124" s="12">
        <f t="shared" si="129"/>
        <v>6</v>
      </c>
      <c r="AB124" s="13">
        <f t="shared" si="129"/>
        <v>6</v>
      </c>
      <c r="AC124" s="46">
        <f t="shared" si="130"/>
        <v>12</v>
      </c>
    </row>
    <row r="125" spans="1:29" ht="12.6" customHeight="1" x14ac:dyDescent="0.2">
      <c r="A125" s="123" t="s">
        <v>27</v>
      </c>
      <c r="B125" s="3" t="s">
        <v>90</v>
      </c>
      <c r="C125" s="12">
        <v>0</v>
      </c>
      <c r="D125" s="13">
        <v>0</v>
      </c>
      <c r="E125" s="14">
        <f t="shared" ref="E125" si="131">C125+D125</f>
        <v>0</v>
      </c>
      <c r="F125" s="12">
        <v>0</v>
      </c>
      <c r="G125" s="13">
        <v>0</v>
      </c>
      <c r="H125" s="14">
        <f t="shared" ref="H125:H142" si="132">F125+G125</f>
        <v>0</v>
      </c>
      <c r="I125" s="12">
        <v>0</v>
      </c>
      <c r="J125" s="13">
        <v>0</v>
      </c>
      <c r="K125" s="14">
        <f t="shared" ref="K125:K142" si="133">I125+J125</f>
        <v>0</v>
      </c>
      <c r="L125" s="12">
        <v>0</v>
      </c>
      <c r="M125" s="13">
        <v>0</v>
      </c>
      <c r="N125" s="14">
        <f t="shared" ref="N125:N142" si="134">L125+M125</f>
        <v>0</v>
      </c>
      <c r="O125" s="12">
        <v>0</v>
      </c>
      <c r="P125" s="13">
        <v>0</v>
      </c>
      <c r="Q125" s="46">
        <f t="shared" ref="Q125:Q142" si="135">O125+P125</f>
        <v>0</v>
      </c>
      <c r="R125" s="87">
        <v>0</v>
      </c>
      <c r="S125" s="87">
        <v>0</v>
      </c>
      <c r="T125" s="87">
        <f t="shared" ref="T125:T142" si="136">R125+S125</f>
        <v>0</v>
      </c>
      <c r="U125" s="12">
        <v>0</v>
      </c>
      <c r="V125" s="13">
        <v>0</v>
      </c>
      <c r="W125" s="14">
        <f t="shared" ref="W125:W142" si="137">U125+V125</f>
        <v>0</v>
      </c>
      <c r="X125" s="12">
        <v>0</v>
      </c>
      <c r="Y125" s="13">
        <v>0</v>
      </c>
      <c r="Z125" s="14">
        <f t="shared" ref="Z125:Z142" si="138">X125+Y125</f>
        <v>0</v>
      </c>
      <c r="AA125" s="12">
        <f t="shared" si="129"/>
        <v>0</v>
      </c>
      <c r="AB125" s="13">
        <f t="shared" si="129"/>
        <v>0</v>
      </c>
      <c r="AC125" s="46">
        <f t="shared" si="130"/>
        <v>0</v>
      </c>
    </row>
    <row r="126" spans="1:29" s="10" customFormat="1" ht="12.6" customHeight="1" x14ac:dyDescent="0.25">
      <c r="A126" s="56" t="s">
        <v>111</v>
      </c>
      <c r="B126" s="34"/>
      <c r="C126" s="98">
        <f t="shared" ref="C126:AB126" si="139">SUM(C114,C121,C122,C123,C124,C125)</f>
        <v>138</v>
      </c>
      <c r="D126" s="101">
        <f t="shared" si="139"/>
        <v>75</v>
      </c>
      <c r="E126" s="37">
        <f t="shared" si="139"/>
        <v>213</v>
      </c>
      <c r="F126" s="35">
        <f t="shared" si="139"/>
        <v>8</v>
      </c>
      <c r="G126" s="36">
        <f t="shared" si="139"/>
        <v>5</v>
      </c>
      <c r="H126" s="37">
        <f t="shared" si="139"/>
        <v>13</v>
      </c>
      <c r="I126" s="35">
        <f t="shared" si="139"/>
        <v>0</v>
      </c>
      <c r="J126" s="36">
        <f t="shared" si="139"/>
        <v>1</v>
      </c>
      <c r="K126" s="37">
        <f t="shared" si="139"/>
        <v>1</v>
      </c>
      <c r="L126" s="35">
        <f t="shared" si="139"/>
        <v>4</v>
      </c>
      <c r="M126" s="101">
        <f t="shared" si="139"/>
        <v>3</v>
      </c>
      <c r="N126" s="37">
        <f t="shared" si="139"/>
        <v>7</v>
      </c>
      <c r="O126" s="35">
        <f t="shared" si="139"/>
        <v>3</v>
      </c>
      <c r="P126" s="36">
        <f t="shared" si="139"/>
        <v>2</v>
      </c>
      <c r="Q126" s="57">
        <f t="shared" si="139"/>
        <v>5</v>
      </c>
      <c r="R126" s="34">
        <f t="shared" si="139"/>
        <v>0</v>
      </c>
      <c r="S126" s="34">
        <f t="shared" si="139"/>
        <v>0</v>
      </c>
      <c r="T126" s="34">
        <f t="shared" si="139"/>
        <v>0</v>
      </c>
      <c r="U126" s="35">
        <f t="shared" si="139"/>
        <v>6</v>
      </c>
      <c r="V126" s="36">
        <f t="shared" si="139"/>
        <v>2</v>
      </c>
      <c r="W126" s="37">
        <f t="shared" si="139"/>
        <v>8</v>
      </c>
      <c r="X126" s="35">
        <f t="shared" si="139"/>
        <v>6</v>
      </c>
      <c r="Y126" s="36">
        <f t="shared" si="139"/>
        <v>7</v>
      </c>
      <c r="Z126" s="37">
        <f t="shared" si="139"/>
        <v>13</v>
      </c>
      <c r="AA126" s="98">
        <f t="shared" si="139"/>
        <v>165</v>
      </c>
      <c r="AB126" s="36">
        <f t="shared" si="139"/>
        <v>95</v>
      </c>
      <c r="AC126" s="478">
        <f>SUM(AC114,AC121,AC122,AC123,AC124,AC125)</f>
        <v>260</v>
      </c>
    </row>
    <row r="127" spans="1:29" ht="12.6" customHeight="1" x14ac:dyDescent="0.2">
      <c r="A127" s="123" t="s">
        <v>74</v>
      </c>
      <c r="B127" s="3" t="s">
        <v>2</v>
      </c>
      <c r="C127" s="12">
        <v>32</v>
      </c>
      <c r="D127" s="13">
        <v>23</v>
      </c>
      <c r="E127" s="14">
        <v>55</v>
      </c>
      <c r="F127" s="12"/>
      <c r="G127" s="13">
        <v>1</v>
      </c>
      <c r="H127" s="14">
        <v>1</v>
      </c>
      <c r="I127" s="12"/>
      <c r="J127" s="13"/>
      <c r="K127" s="14"/>
      <c r="L127" s="12">
        <v>2</v>
      </c>
      <c r="M127" s="13"/>
      <c r="N127" s="14">
        <v>2</v>
      </c>
      <c r="O127" s="12">
        <v>1</v>
      </c>
      <c r="P127" s="13"/>
      <c r="Q127" s="46">
        <v>1</v>
      </c>
      <c r="R127" s="87"/>
      <c r="S127" s="87"/>
      <c r="T127" s="87"/>
      <c r="U127" s="12">
        <v>2</v>
      </c>
      <c r="V127" s="13"/>
      <c r="W127" s="14">
        <v>2</v>
      </c>
      <c r="X127" s="12"/>
      <c r="Y127" s="13">
        <v>1</v>
      </c>
      <c r="Z127" s="14">
        <v>1</v>
      </c>
      <c r="AA127" s="12">
        <f t="shared" ref="AA127:AB140" si="140">SUM(C127,F127,I127,L127,O127,R127,U127,X127)</f>
        <v>37</v>
      </c>
      <c r="AB127" s="13">
        <f t="shared" si="140"/>
        <v>25</v>
      </c>
      <c r="AC127" s="46">
        <f t="shared" ref="AC127:AC140" si="141">SUM(AA127:AB127)</f>
        <v>62</v>
      </c>
    </row>
    <row r="128" spans="1:29" ht="12.6" customHeight="1" x14ac:dyDescent="0.2">
      <c r="A128" s="73" t="s">
        <v>75</v>
      </c>
      <c r="B128" s="74" t="s">
        <v>87</v>
      </c>
      <c r="C128" s="75">
        <v>1</v>
      </c>
      <c r="D128" s="76"/>
      <c r="E128" s="77">
        <v>1</v>
      </c>
      <c r="F128" s="75"/>
      <c r="G128" s="76"/>
      <c r="H128" s="77"/>
      <c r="I128" s="75"/>
      <c r="J128" s="76"/>
      <c r="K128" s="77"/>
      <c r="L128" s="75"/>
      <c r="M128" s="76"/>
      <c r="N128" s="77"/>
      <c r="O128" s="75"/>
      <c r="P128" s="76"/>
      <c r="Q128" s="78"/>
      <c r="R128" s="130"/>
      <c r="S128" s="130"/>
      <c r="T128" s="130"/>
      <c r="U128" s="75"/>
      <c r="V128" s="76"/>
      <c r="W128" s="77"/>
      <c r="X128" s="75"/>
      <c r="Y128" s="76"/>
      <c r="Z128" s="77"/>
      <c r="AA128" s="75">
        <f t="shared" si="140"/>
        <v>1</v>
      </c>
      <c r="AB128" s="76">
        <f t="shared" si="140"/>
        <v>0</v>
      </c>
      <c r="AC128" s="78">
        <f t="shared" si="141"/>
        <v>1</v>
      </c>
    </row>
    <row r="129" spans="1:29" ht="12.6" customHeight="1" x14ac:dyDescent="0.2">
      <c r="A129" s="73" t="s">
        <v>76</v>
      </c>
      <c r="B129" s="74" t="s">
        <v>2</v>
      </c>
      <c r="C129" s="75"/>
      <c r="D129" s="76"/>
      <c r="E129" s="77"/>
      <c r="F129" s="75"/>
      <c r="G129" s="76"/>
      <c r="H129" s="77"/>
      <c r="I129" s="75"/>
      <c r="J129" s="76"/>
      <c r="K129" s="77"/>
      <c r="L129" s="75">
        <v>1</v>
      </c>
      <c r="M129" s="76"/>
      <c r="N129" s="77">
        <v>1</v>
      </c>
      <c r="O129" s="75"/>
      <c r="P129" s="76"/>
      <c r="Q129" s="78"/>
      <c r="R129" s="130"/>
      <c r="S129" s="130"/>
      <c r="T129" s="130"/>
      <c r="U129" s="75"/>
      <c r="V129" s="76"/>
      <c r="W129" s="77"/>
      <c r="X129" s="75"/>
      <c r="Y129" s="76"/>
      <c r="Z129" s="77"/>
      <c r="AA129" s="75">
        <f t="shared" si="140"/>
        <v>1</v>
      </c>
      <c r="AB129" s="76">
        <f t="shared" si="140"/>
        <v>0</v>
      </c>
      <c r="AC129" s="78">
        <f t="shared" si="141"/>
        <v>1</v>
      </c>
    </row>
    <row r="130" spans="1:29" ht="12.6" customHeight="1" x14ac:dyDescent="0.2">
      <c r="A130" s="73" t="s">
        <v>77</v>
      </c>
      <c r="B130" s="74" t="s">
        <v>87</v>
      </c>
      <c r="C130" s="75"/>
      <c r="D130" s="76"/>
      <c r="E130" s="77"/>
      <c r="F130" s="75"/>
      <c r="G130" s="76"/>
      <c r="H130" s="77"/>
      <c r="I130" s="75"/>
      <c r="J130" s="76"/>
      <c r="K130" s="77"/>
      <c r="L130" s="75"/>
      <c r="M130" s="76"/>
      <c r="N130" s="77"/>
      <c r="O130" s="75"/>
      <c r="P130" s="76"/>
      <c r="Q130" s="78"/>
      <c r="R130" s="130"/>
      <c r="S130" s="130"/>
      <c r="T130" s="130"/>
      <c r="U130" s="75"/>
      <c r="V130" s="76"/>
      <c r="W130" s="77"/>
      <c r="X130" s="75"/>
      <c r="Y130" s="76"/>
      <c r="Z130" s="77"/>
      <c r="AA130" s="75">
        <f t="shared" si="140"/>
        <v>0</v>
      </c>
      <c r="AB130" s="76">
        <f t="shared" si="140"/>
        <v>0</v>
      </c>
      <c r="AC130" s="78">
        <f t="shared" si="141"/>
        <v>0</v>
      </c>
    </row>
    <row r="131" spans="1:29" ht="12.6" customHeight="1" x14ac:dyDescent="0.2">
      <c r="A131" s="73" t="s">
        <v>78</v>
      </c>
      <c r="B131" s="74" t="s">
        <v>2</v>
      </c>
      <c r="C131" s="75">
        <v>2</v>
      </c>
      <c r="D131" s="76"/>
      <c r="E131" s="77">
        <v>2</v>
      </c>
      <c r="F131" s="75"/>
      <c r="G131" s="76"/>
      <c r="H131" s="77"/>
      <c r="I131" s="75"/>
      <c r="J131" s="76"/>
      <c r="K131" s="77"/>
      <c r="L131" s="75"/>
      <c r="M131" s="76"/>
      <c r="N131" s="77"/>
      <c r="O131" s="75"/>
      <c r="P131" s="76"/>
      <c r="Q131" s="78"/>
      <c r="R131" s="130"/>
      <c r="S131" s="130"/>
      <c r="T131" s="130"/>
      <c r="U131" s="75"/>
      <c r="V131" s="76"/>
      <c r="W131" s="77"/>
      <c r="X131" s="75"/>
      <c r="Y131" s="76"/>
      <c r="Z131" s="77"/>
      <c r="AA131" s="75">
        <f t="shared" si="140"/>
        <v>2</v>
      </c>
      <c r="AB131" s="76">
        <f t="shared" si="140"/>
        <v>0</v>
      </c>
      <c r="AC131" s="78">
        <f t="shared" si="141"/>
        <v>2</v>
      </c>
    </row>
    <row r="132" spans="1:29" ht="12.6" customHeight="1" x14ac:dyDescent="0.2">
      <c r="A132" s="73" t="s">
        <v>79</v>
      </c>
      <c r="B132" s="74" t="s">
        <v>2</v>
      </c>
      <c r="C132" s="75">
        <v>26</v>
      </c>
      <c r="D132" s="76">
        <v>3</v>
      </c>
      <c r="E132" s="77">
        <v>29</v>
      </c>
      <c r="F132" s="75">
        <v>2</v>
      </c>
      <c r="G132" s="76"/>
      <c r="H132" s="77">
        <v>2</v>
      </c>
      <c r="I132" s="75"/>
      <c r="J132" s="76"/>
      <c r="K132" s="77"/>
      <c r="L132" s="75">
        <v>2</v>
      </c>
      <c r="M132" s="76"/>
      <c r="N132" s="77">
        <v>2</v>
      </c>
      <c r="O132" s="75"/>
      <c r="P132" s="76">
        <v>1</v>
      </c>
      <c r="Q132" s="78">
        <v>1</v>
      </c>
      <c r="R132" s="130"/>
      <c r="S132" s="130"/>
      <c r="T132" s="130"/>
      <c r="U132" s="75">
        <v>2</v>
      </c>
      <c r="V132" s="76"/>
      <c r="W132" s="77">
        <v>2</v>
      </c>
      <c r="X132" s="75">
        <v>3</v>
      </c>
      <c r="Y132" s="76"/>
      <c r="Z132" s="77">
        <v>3</v>
      </c>
      <c r="AA132" s="75">
        <f t="shared" si="140"/>
        <v>35</v>
      </c>
      <c r="AB132" s="76">
        <f t="shared" si="140"/>
        <v>4</v>
      </c>
      <c r="AC132" s="78">
        <f t="shared" si="141"/>
        <v>39</v>
      </c>
    </row>
    <row r="133" spans="1:29" ht="12.6" customHeight="1" x14ac:dyDescent="0.2">
      <c r="A133" s="73" t="s">
        <v>80</v>
      </c>
      <c r="B133" s="74" t="s">
        <v>87</v>
      </c>
      <c r="C133" s="75">
        <v>3</v>
      </c>
      <c r="D133" s="76"/>
      <c r="E133" s="77">
        <v>3</v>
      </c>
      <c r="F133" s="75">
        <v>1</v>
      </c>
      <c r="G133" s="76"/>
      <c r="H133" s="77">
        <v>1</v>
      </c>
      <c r="I133" s="75"/>
      <c r="J133" s="76"/>
      <c r="K133" s="77"/>
      <c r="L133" s="75"/>
      <c r="M133" s="76"/>
      <c r="N133" s="77"/>
      <c r="O133" s="75"/>
      <c r="P133" s="76"/>
      <c r="Q133" s="78"/>
      <c r="R133" s="130"/>
      <c r="S133" s="130"/>
      <c r="T133" s="130"/>
      <c r="U133" s="75"/>
      <c r="V133" s="76"/>
      <c r="W133" s="77"/>
      <c r="X133" s="75"/>
      <c r="Y133" s="76"/>
      <c r="Z133" s="77"/>
      <c r="AA133" s="75">
        <f t="shared" si="140"/>
        <v>4</v>
      </c>
      <c r="AB133" s="76">
        <f t="shared" si="140"/>
        <v>0</v>
      </c>
      <c r="AC133" s="78">
        <f t="shared" si="141"/>
        <v>4</v>
      </c>
    </row>
    <row r="134" spans="1:29" ht="12.6" customHeight="1" x14ac:dyDescent="0.2">
      <c r="A134" s="73" t="s">
        <v>81</v>
      </c>
      <c r="B134" s="74" t="s">
        <v>2</v>
      </c>
      <c r="C134" s="75">
        <v>72</v>
      </c>
      <c r="D134" s="76">
        <v>3</v>
      </c>
      <c r="E134" s="77">
        <v>75</v>
      </c>
      <c r="F134" s="75">
        <v>4</v>
      </c>
      <c r="G134" s="76"/>
      <c r="H134" s="77">
        <v>4</v>
      </c>
      <c r="I134" s="75"/>
      <c r="J134" s="76"/>
      <c r="K134" s="77"/>
      <c r="L134" s="75">
        <v>3</v>
      </c>
      <c r="M134" s="76"/>
      <c r="N134" s="77">
        <v>3</v>
      </c>
      <c r="O134" s="75">
        <v>1</v>
      </c>
      <c r="P134" s="76"/>
      <c r="Q134" s="78">
        <v>1</v>
      </c>
      <c r="R134" s="130"/>
      <c r="S134" s="130"/>
      <c r="T134" s="130"/>
      <c r="U134" s="75">
        <v>1</v>
      </c>
      <c r="V134" s="76"/>
      <c r="W134" s="77">
        <v>1</v>
      </c>
      <c r="X134" s="75">
        <v>5</v>
      </c>
      <c r="Y134" s="76"/>
      <c r="Z134" s="77">
        <v>5</v>
      </c>
      <c r="AA134" s="75">
        <f t="shared" si="140"/>
        <v>86</v>
      </c>
      <c r="AB134" s="76">
        <f t="shared" si="140"/>
        <v>3</v>
      </c>
      <c r="AC134" s="78">
        <f t="shared" si="141"/>
        <v>89</v>
      </c>
    </row>
    <row r="135" spans="1:29" ht="12.6" customHeight="1" x14ac:dyDescent="0.2">
      <c r="A135" s="73" t="s">
        <v>112</v>
      </c>
      <c r="B135" s="74" t="s">
        <v>87</v>
      </c>
      <c r="C135" s="75">
        <v>5</v>
      </c>
      <c r="D135" s="76"/>
      <c r="E135" s="77">
        <v>5</v>
      </c>
      <c r="F135" s="75">
        <v>1</v>
      </c>
      <c r="G135" s="76"/>
      <c r="H135" s="77">
        <v>1</v>
      </c>
      <c r="I135" s="75"/>
      <c r="J135" s="76"/>
      <c r="K135" s="77"/>
      <c r="L135" s="75"/>
      <c r="M135" s="76"/>
      <c r="N135" s="77"/>
      <c r="O135" s="75"/>
      <c r="P135" s="76"/>
      <c r="Q135" s="78"/>
      <c r="R135" s="130"/>
      <c r="S135" s="130"/>
      <c r="T135" s="130"/>
      <c r="U135" s="75"/>
      <c r="V135" s="76"/>
      <c r="W135" s="77"/>
      <c r="X135" s="75"/>
      <c r="Y135" s="76"/>
      <c r="Z135" s="77"/>
      <c r="AA135" s="75">
        <f t="shared" si="140"/>
        <v>6</v>
      </c>
      <c r="AB135" s="76">
        <f t="shared" si="140"/>
        <v>0</v>
      </c>
      <c r="AC135" s="78">
        <f t="shared" si="141"/>
        <v>6</v>
      </c>
    </row>
    <row r="136" spans="1:29" ht="12.6" customHeight="1" x14ac:dyDescent="0.2">
      <c r="A136" s="73" t="s">
        <v>82</v>
      </c>
      <c r="B136" s="74" t="s">
        <v>2</v>
      </c>
      <c r="C136" s="75">
        <v>8</v>
      </c>
      <c r="D136" s="76">
        <v>1</v>
      </c>
      <c r="E136" s="77">
        <v>9</v>
      </c>
      <c r="F136" s="75">
        <v>2</v>
      </c>
      <c r="G136" s="76"/>
      <c r="H136" s="77">
        <v>2</v>
      </c>
      <c r="I136" s="75"/>
      <c r="J136" s="76"/>
      <c r="K136" s="77"/>
      <c r="L136" s="75"/>
      <c r="M136" s="76"/>
      <c r="N136" s="77"/>
      <c r="O136" s="75">
        <v>1</v>
      </c>
      <c r="P136" s="76"/>
      <c r="Q136" s="78">
        <v>1</v>
      </c>
      <c r="R136" s="130"/>
      <c r="S136" s="130"/>
      <c r="T136" s="130"/>
      <c r="U136" s="75"/>
      <c r="V136" s="76"/>
      <c r="W136" s="77"/>
      <c r="X136" s="75">
        <v>1</v>
      </c>
      <c r="Y136" s="76"/>
      <c r="Z136" s="77">
        <v>1</v>
      </c>
      <c r="AA136" s="75">
        <f t="shared" si="140"/>
        <v>12</v>
      </c>
      <c r="AB136" s="76">
        <f t="shared" si="140"/>
        <v>1</v>
      </c>
      <c r="AC136" s="78">
        <f t="shared" si="141"/>
        <v>13</v>
      </c>
    </row>
    <row r="137" spans="1:29" ht="12.6" customHeight="1" x14ac:dyDescent="0.2">
      <c r="A137" s="73" t="s">
        <v>83</v>
      </c>
      <c r="B137" s="74" t="s">
        <v>85</v>
      </c>
      <c r="C137" s="75">
        <v>1</v>
      </c>
      <c r="D137" s="76"/>
      <c r="E137" s="77">
        <v>1</v>
      </c>
      <c r="F137" s="75"/>
      <c r="G137" s="76"/>
      <c r="H137" s="77"/>
      <c r="I137" s="75"/>
      <c r="J137" s="76"/>
      <c r="K137" s="77"/>
      <c r="L137" s="75"/>
      <c r="M137" s="76"/>
      <c r="N137" s="77"/>
      <c r="O137" s="75"/>
      <c r="P137" s="76"/>
      <c r="Q137" s="78"/>
      <c r="R137" s="130"/>
      <c r="S137" s="130"/>
      <c r="T137" s="130"/>
      <c r="U137" s="75"/>
      <c r="V137" s="76"/>
      <c r="W137" s="77"/>
      <c r="X137" s="75"/>
      <c r="Y137" s="76"/>
      <c r="Z137" s="77"/>
      <c r="AA137" s="75">
        <f t="shared" si="140"/>
        <v>1</v>
      </c>
      <c r="AB137" s="76">
        <f t="shared" si="140"/>
        <v>0</v>
      </c>
      <c r="AC137" s="78">
        <f t="shared" si="141"/>
        <v>1</v>
      </c>
    </row>
    <row r="138" spans="1:29" ht="12.6" customHeight="1" x14ac:dyDescent="0.2">
      <c r="A138" s="73" t="s">
        <v>84</v>
      </c>
      <c r="B138" s="74" t="s">
        <v>86</v>
      </c>
      <c r="C138" s="75">
        <v>22</v>
      </c>
      <c r="D138" s="76">
        <v>2</v>
      </c>
      <c r="E138" s="77">
        <v>24</v>
      </c>
      <c r="F138" s="75">
        <v>7</v>
      </c>
      <c r="G138" s="76"/>
      <c r="H138" s="77">
        <v>7</v>
      </c>
      <c r="I138" s="75"/>
      <c r="J138" s="76"/>
      <c r="K138" s="77"/>
      <c r="L138" s="75"/>
      <c r="M138" s="76">
        <v>1</v>
      </c>
      <c r="N138" s="77">
        <v>1</v>
      </c>
      <c r="O138" s="75">
        <v>1</v>
      </c>
      <c r="P138" s="76"/>
      <c r="Q138" s="78">
        <v>1</v>
      </c>
      <c r="R138" s="130"/>
      <c r="S138" s="130"/>
      <c r="T138" s="130"/>
      <c r="U138" s="75"/>
      <c r="V138" s="76"/>
      <c r="W138" s="77"/>
      <c r="X138" s="75">
        <v>5</v>
      </c>
      <c r="Y138" s="76"/>
      <c r="Z138" s="77">
        <v>5</v>
      </c>
      <c r="AA138" s="75">
        <f t="shared" si="140"/>
        <v>35</v>
      </c>
      <c r="AB138" s="76">
        <f t="shared" si="140"/>
        <v>3</v>
      </c>
      <c r="AC138" s="78">
        <f t="shared" si="141"/>
        <v>38</v>
      </c>
    </row>
    <row r="139" spans="1:29" ht="12.6" customHeight="1" x14ac:dyDescent="0.2">
      <c r="A139" s="73" t="s">
        <v>27</v>
      </c>
      <c r="B139" s="74" t="s">
        <v>90</v>
      </c>
      <c r="C139" s="75">
        <v>1</v>
      </c>
      <c r="D139" s="76"/>
      <c r="E139" s="77">
        <v>1</v>
      </c>
      <c r="F139" s="75"/>
      <c r="G139" s="76"/>
      <c r="H139" s="77"/>
      <c r="I139" s="75"/>
      <c r="J139" s="76"/>
      <c r="K139" s="77"/>
      <c r="L139" s="75"/>
      <c r="M139" s="76"/>
      <c r="N139" s="77"/>
      <c r="O139" s="75"/>
      <c r="P139" s="76"/>
      <c r="Q139" s="78"/>
      <c r="R139" s="130"/>
      <c r="S139" s="130"/>
      <c r="T139" s="130"/>
      <c r="U139" s="75"/>
      <c r="V139" s="76"/>
      <c r="W139" s="77"/>
      <c r="X139" s="75"/>
      <c r="Y139" s="76"/>
      <c r="Z139" s="77"/>
      <c r="AA139" s="75">
        <f t="shared" si="140"/>
        <v>1</v>
      </c>
      <c r="AB139" s="76">
        <f t="shared" si="140"/>
        <v>0</v>
      </c>
      <c r="AC139" s="78">
        <f t="shared" si="141"/>
        <v>1</v>
      </c>
    </row>
    <row r="140" spans="1:29" ht="12.6" customHeight="1" x14ac:dyDescent="0.2">
      <c r="A140" s="123" t="s">
        <v>3</v>
      </c>
      <c r="B140" s="3" t="s">
        <v>90</v>
      </c>
      <c r="C140" s="12"/>
      <c r="D140" s="13"/>
      <c r="E140" s="14"/>
      <c r="F140" s="12"/>
      <c r="G140" s="13"/>
      <c r="H140" s="14"/>
      <c r="I140" s="12"/>
      <c r="J140" s="13"/>
      <c r="K140" s="14"/>
      <c r="L140" s="12"/>
      <c r="M140" s="13"/>
      <c r="N140" s="14"/>
      <c r="O140" s="12"/>
      <c r="P140" s="13"/>
      <c r="Q140" s="46"/>
      <c r="R140" s="87"/>
      <c r="S140" s="87"/>
      <c r="T140" s="87"/>
      <c r="U140" s="12">
        <v>1</v>
      </c>
      <c r="V140" s="13"/>
      <c r="W140" s="14">
        <v>1</v>
      </c>
      <c r="X140" s="12"/>
      <c r="Y140" s="13"/>
      <c r="Z140" s="14"/>
      <c r="AA140" s="12">
        <f t="shared" si="140"/>
        <v>1</v>
      </c>
      <c r="AB140" s="13">
        <f t="shared" si="140"/>
        <v>0</v>
      </c>
      <c r="AC140" s="46">
        <f t="shared" si="141"/>
        <v>1</v>
      </c>
    </row>
    <row r="141" spans="1:29" s="10" customFormat="1" ht="12.6" customHeight="1" x14ac:dyDescent="0.25">
      <c r="A141" s="58" t="s">
        <v>113</v>
      </c>
      <c r="B141" s="38"/>
      <c r="C141" s="99">
        <f>SUM(C127:C140)</f>
        <v>173</v>
      </c>
      <c r="D141" s="40">
        <f t="shared" ref="D141:AC141" si="142">SUM(D127:D140)</f>
        <v>32</v>
      </c>
      <c r="E141" s="41">
        <f t="shared" ref="E141:E142" si="143">C141+D141</f>
        <v>205</v>
      </c>
      <c r="F141" s="39">
        <f>SUM(F127:F140)</f>
        <v>17</v>
      </c>
      <c r="G141" s="40">
        <f t="shared" ref="G141" si="144">SUM(G127:G140)</f>
        <v>1</v>
      </c>
      <c r="H141" s="41">
        <f>F141+G141</f>
        <v>18</v>
      </c>
      <c r="I141" s="39">
        <f>SUM(I127:I140)</f>
        <v>0</v>
      </c>
      <c r="J141" s="40">
        <f t="shared" ref="J141" si="145">SUM(J127:J140)</f>
        <v>0</v>
      </c>
      <c r="K141" s="41">
        <f t="shared" si="133"/>
        <v>0</v>
      </c>
      <c r="L141" s="39">
        <f>SUM(L127:L140)</f>
        <v>8</v>
      </c>
      <c r="M141" s="40">
        <f t="shared" ref="M141" si="146">SUM(M127:M140)</f>
        <v>1</v>
      </c>
      <c r="N141" s="41">
        <f t="shared" si="134"/>
        <v>9</v>
      </c>
      <c r="O141" s="39">
        <f>SUM(O127:O140)</f>
        <v>4</v>
      </c>
      <c r="P141" s="40">
        <f t="shared" ref="P141" si="147">SUM(P127:P140)</f>
        <v>1</v>
      </c>
      <c r="Q141" s="59">
        <f t="shared" si="135"/>
        <v>5</v>
      </c>
      <c r="R141" s="38">
        <f>SUM(R127:R140)</f>
        <v>0</v>
      </c>
      <c r="S141" s="38">
        <f t="shared" ref="S141" si="148">SUM(S127:S140)</f>
        <v>0</v>
      </c>
      <c r="T141" s="38">
        <f t="shared" si="136"/>
        <v>0</v>
      </c>
      <c r="U141" s="39">
        <f>SUM(U127:U140)</f>
        <v>6</v>
      </c>
      <c r="V141" s="40">
        <f t="shared" ref="V141" si="149">SUM(V127:V140)</f>
        <v>0</v>
      </c>
      <c r="W141" s="41">
        <f t="shared" si="137"/>
        <v>6</v>
      </c>
      <c r="X141" s="39">
        <f>SUM(X127:X140)</f>
        <v>14</v>
      </c>
      <c r="Y141" s="40">
        <f t="shared" ref="Y141" si="150">SUM(Y127:Y140)</f>
        <v>1</v>
      </c>
      <c r="Z141" s="41">
        <f t="shared" si="138"/>
        <v>15</v>
      </c>
      <c r="AA141" s="39">
        <f t="shared" si="142"/>
        <v>222</v>
      </c>
      <c r="AB141" s="40">
        <f t="shared" si="142"/>
        <v>36</v>
      </c>
      <c r="AC141" s="59">
        <f t="shared" si="142"/>
        <v>258</v>
      </c>
    </row>
    <row r="142" spans="1:29" ht="12.6" customHeight="1" x14ac:dyDescent="0.2">
      <c r="A142" s="123" t="s">
        <v>123</v>
      </c>
      <c r="B142" s="3" t="s">
        <v>86</v>
      </c>
      <c r="C142" s="12">
        <v>56</v>
      </c>
      <c r="D142" s="13">
        <v>68</v>
      </c>
      <c r="E142" s="14">
        <f t="shared" si="143"/>
        <v>124</v>
      </c>
      <c r="F142" s="12">
        <v>7</v>
      </c>
      <c r="G142" s="13">
        <v>3</v>
      </c>
      <c r="H142" s="14">
        <f t="shared" si="132"/>
        <v>10</v>
      </c>
      <c r="I142" s="12">
        <v>0</v>
      </c>
      <c r="J142" s="13">
        <v>0</v>
      </c>
      <c r="K142" s="14">
        <f t="shared" si="133"/>
        <v>0</v>
      </c>
      <c r="L142" s="12">
        <v>18</v>
      </c>
      <c r="M142" s="13">
        <v>31</v>
      </c>
      <c r="N142" s="14">
        <f t="shared" si="134"/>
        <v>49</v>
      </c>
      <c r="O142" s="12">
        <v>8</v>
      </c>
      <c r="P142" s="13">
        <v>8</v>
      </c>
      <c r="Q142" s="46">
        <f t="shared" si="135"/>
        <v>16</v>
      </c>
      <c r="R142" s="87">
        <v>0</v>
      </c>
      <c r="S142" s="87">
        <v>0</v>
      </c>
      <c r="T142" s="87">
        <f t="shared" si="136"/>
        <v>0</v>
      </c>
      <c r="U142" s="12">
        <v>1</v>
      </c>
      <c r="V142" s="13">
        <v>1</v>
      </c>
      <c r="W142" s="14">
        <f t="shared" si="137"/>
        <v>2</v>
      </c>
      <c r="X142" s="12">
        <v>13</v>
      </c>
      <c r="Y142" s="13">
        <v>9</v>
      </c>
      <c r="Z142" s="14">
        <f t="shared" si="138"/>
        <v>22</v>
      </c>
      <c r="AA142" s="12">
        <f t="shared" ref="AA142:AB142" si="151">SUM(C142,F142,I142,L142,O142,R142,U142,X142)</f>
        <v>103</v>
      </c>
      <c r="AB142" s="13">
        <f t="shared" si="151"/>
        <v>120</v>
      </c>
      <c r="AC142" s="46">
        <f t="shared" ref="AC142" si="152">SUM(AA142:AB142)</f>
        <v>223</v>
      </c>
    </row>
    <row r="143" spans="1:29" s="10" customFormat="1" ht="12.6" customHeight="1" x14ac:dyDescent="0.25">
      <c r="A143" s="50" t="s">
        <v>122</v>
      </c>
      <c r="B143" s="30"/>
      <c r="C143" s="94">
        <f>C142</f>
        <v>56</v>
      </c>
      <c r="D143" s="32">
        <f t="shared" ref="D143:AC143" si="153">D142</f>
        <v>68</v>
      </c>
      <c r="E143" s="33">
        <f t="shared" si="153"/>
        <v>124</v>
      </c>
      <c r="F143" s="31">
        <f>F142</f>
        <v>7</v>
      </c>
      <c r="G143" s="32">
        <f t="shared" ref="G143:H143" si="154">G142</f>
        <v>3</v>
      </c>
      <c r="H143" s="33">
        <f t="shared" si="154"/>
        <v>10</v>
      </c>
      <c r="I143" s="31">
        <f>I142</f>
        <v>0</v>
      </c>
      <c r="J143" s="32">
        <f t="shared" ref="J143:K143" si="155">J142</f>
        <v>0</v>
      </c>
      <c r="K143" s="33">
        <f t="shared" si="155"/>
        <v>0</v>
      </c>
      <c r="L143" s="31">
        <f>L142</f>
        <v>18</v>
      </c>
      <c r="M143" s="32">
        <f t="shared" ref="M143:N143" si="156">M142</f>
        <v>31</v>
      </c>
      <c r="N143" s="33">
        <f t="shared" si="156"/>
        <v>49</v>
      </c>
      <c r="O143" s="31">
        <f>O142</f>
        <v>8</v>
      </c>
      <c r="P143" s="32">
        <f t="shared" ref="P143:Q143" si="157">P142</f>
        <v>8</v>
      </c>
      <c r="Q143" s="51">
        <f t="shared" si="157"/>
        <v>16</v>
      </c>
      <c r="R143" s="30">
        <f>R142</f>
        <v>0</v>
      </c>
      <c r="S143" s="30">
        <f t="shared" ref="S143:T143" si="158">S142</f>
        <v>0</v>
      </c>
      <c r="T143" s="30">
        <f t="shared" si="158"/>
        <v>0</v>
      </c>
      <c r="U143" s="31">
        <f>U142</f>
        <v>1</v>
      </c>
      <c r="V143" s="32">
        <f t="shared" ref="V143:W143" si="159">V142</f>
        <v>1</v>
      </c>
      <c r="W143" s="33">
        <f t="shared" si="159"/>
        <v>2</v>
      </c>
      <c r="X143" s="31">
        <f>X142</f>
        <v>13</v>
      </c>
      <c r="Y143" s="32">
        <f t="shared" ref="Y143:Z143" si="160">Y142</f>
        <v>9</v>
      </c>
      <c r="Z143" s="33">
        <f t="shared" si="160"/>
        <v>22</v>
      </c>
      <c r="AA143" s="31">
        <f t="shared" si="153"/>
        <v>103</v>
      </c>
      <c r="AB143" s="32">
        <f t="shared" si="153"/>
        <v>120</v>
      </c>
      <c r="AC143" s="51">
        <f t="shared" si="153"/>
        <v>223</v>
      </c>
    </row>
    <row r="144" spans="1:29" s="1" customFormat="1" ht="12.6" customHeight="1" thickBot="1" x14ac:dyDescent="0.25">
      <c r="A144" s="60" t="s">
        <v>121</v>
      </c>
      <c r="B144" s="42"/>
      <c r="C144" s="89">
        <f t="shared" ref="C144:AC144" si="161">C46+C58+C91+C113+C126+C141+C143</f>
        <v>1518</v>
      </c>
      <c r="D144" s="44">
        <f t="shared" si="161"/>
        <v>927</v>
      </c>
      <c r="E144" s="45">
        <f t="shared" si="161"/>
        <v>2445</v>
      </c>
      <c r="F144" s="43">
        <f t="shared" si="161"/>
        <v>201</v>
      </c>
      <c r="G144" s="44">
        <f t="shared" si="161"/>
        <v>60</v>
      </c>
      <c r="H144" s="45">
        <f t="shared" si="161"/>
        <v>261</v>
      </c>
      <c r="I144" s="43">
        <f t="shared" si="161"/>
        <v>5</v>
      </c>
      <c r="J144" s="44">
        <f t="shared" si="161"/>
        <v>10</v>
      </c>
      <c r="K144" s="45">
        <f t="shared" si="161"/>
        <v>15</v>
      </c>
      <c r="L144" s="43">
        <f t="shared" si="161"/>
        <v>81</v>
      </c>
      <c r="M144" s="44">
        <f t="shared" si="161"/>
        <v>104</v>
      </c>
      <c r="N144" s="45">
        <f t="shared" si="161"/>
        <v>185</v>
      </c>
      <c r="O144" s="43">
        <f t="shared" si="161"/>
        <v>47</v>
      </c>
      <c r="P144" s="44">
        <f t="shared" si="161"/>
        <v>27</v>
      </c>
      <c r="Q144" s="61">
        <f t="shared" si="161"/>
        <v>74</v>
      </c>
      <c r="R144" s="42">
        <f t="shared" si="161"/>
        <v>0</v>
      </c>
      <c r="S144" s="42">
        <f t="shared" si="161"/>
        <v>0</v>
      </c>
      <c r="T144" s="42">
        <f t="shared" si="161"/>
        <v>0</v>
      </c>
      <c r="U144" s="43">
        <f t="shared" si="161"/>
        <v>112</v>
      </c>
      <c r="V144" s="44">
        <f t="shared" si="161"/>
        <v>158</v>
      </c>
      <c r="W144" s="45">
        <f t="shared" si="161"/>
        <v>270</v>
      </c>
      <c r="X144" s="43">
        <f t="shared" si="161"/>
        <v>143</v>
      </c>
      <c r="Y144" s="44">
        <f t="shared" si="161"/>
        <v>95</v>
      </c>
      <c r="Z144" s="45">
        <f t="shared" si="161"/>
        <v>238</v>
      </c>
      <c r="AA144" s="89">
        <f t="shared" si="161"/>
        <v>2107</v>
      </c>
      <c r="AB144" s="108">
        <f t="shared" si="161"/>
        <v>1381</v>
      </c>
      <c r="AC144" s="45">
        <f t="shared" si="161"/>
        <v>3488</v>
      </c>
    </row>
  </sheetData>
  <mergeCells count="17">
    <mergeCell ref="A1:AC1"/>
    <mergeCell ref="A2:B3"/>
    <mergeCell ref="C2:E2"/>
    <mergeCell ref="F2:H2"/>
    <mergeCell ref="I2:K2"/>
    <mergeCell ref="L2:N2"/>
    <mergeCell ref="O2:Q2"/>
    <mergeCell ref="R2:T2"/>
    <mergeCell ref="U2:W2"/>
    <mergeCell ref="X2:Z2"/>
    <mergeCell ref="AA2:AC2"/>
    <mergeCell ref="A24:A25"/>
    <mergeCell ref="A101:A103"/>
    <mergeCell ref="A108:A109"/>
    <mergeCell ref="A115:A116"/>
    <mergeCell ref="A81:A82"/>
    <mergeCell ref="A96:A97"/>
  </mergeCells>
  <pageMargins left="0.75" right="0.75" top="1" bottom="1" header="0.5" footer="0.5"/>
  <pageSetup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46"/>
  <sheetViews>
    <sheetView zoomScaleNormal="100" workbookViewId="0">
      <pane xSplit="2" ySplit="3" topLeftCell="C64" activePane="bottomRight" state="frozen"/>
      <selection activeCell="A192" sqref="A192"/>
      <selection pane="topRight" activeCell="A192" sqref="A192"/>
      <selection pane="bottomLeft" activeCell="A192" sqref="A192"/>
      <selection pane="bottomRight" activeCell="L78" sqref="L78"/>
    </sheetView>
  </sheetViews>
  <sheetFormatPr defaultColWidth="8.85546875" defaultRowHeight="12.75" x14ac:dyDescent="0.2"/>
  <cols>
    <col min="1" max="1" width="32.85546875" style="2" bestFit="1" customWidth="1"/>
    <col min="2" max="2" width="6" style="2" bestFit="1" customWidth="1"/>
    <col min="3" max="29" width="5.85546875" style="2" customWidth="1"/>
    <col min="30" max="16384" width="8.85546875" style="2"/>
  </cols>
  <sheetData>
    <row r="1" spans="1:29" ht="16.5" thickBot="1" x14ac:dyDescent="0.3">
      <c r="A1" s="563" t="s">
        <v>171</v>
      </c>
      <c r="B1" s="563"/>
      <c r="C1" s="563"/>
      <c r="D1" s="563"/>
      <c r="E1" s="563"/>
      <c r="F1" s="563"/>
      <c r="G1" s="563"/>
      <c r="H1" s="563"/>
      <c r="I1" s="563"/>
      <c r="J1" s="563"/>
      <c r="K1" s="563"/>
      <c r="L1" s="563"/>
      <c r="M1" s="563"/>
      <c r="N1" s="563"/>
      <c r="O1" s="563"/>
      <c r="P1" s="563"/>
      <c r="Q1" s="563"/>
      <c r="R1" s="563"/>
      <c r="S1" s="563"/>
      <c r="T1" s="563"/>
      <c r="U1" s="563"/>
      <c r="V1" s="563"/>
      <c r="W1" s="563"/>
      <c r="X1" s="563"/>
      <c r="Y1" s="563"/>
      <c r="Z1" s="563"/>
      <c r="AA1" s="563"/>
      <c r="AB1" s="563"/>
      <c r="AC1" s="563"/>
    </row>
    <row r="2" spans="1:29" ht="12" customHeight="1" x14ac:dyDescent="0.2">
      <c r="A2" s="564"/>
      <c r="B2" s="565"/>
      <c r="C2" s="568" t="s">
        <v>114</v>
      </c>
      <c r="D2" s="569"/>
      <c r="E2" s="570"/>
      <c r="F2" s="568" t="s">
        <v>115</v>
      </c>
      <c r="G2" s="569"/>
      <c r="H2" s="570"/>
      <c r="I2" s="568" t="s">
        <v>116</v>
      </c>
      <c r="J2" s="569"/>
      <c r="K2" s="570"/>
      <c r="L2" s="568" t="s">
        <v>117</v>
      </c>
      <c r="M2" s="569"/>
      <c r="N2" s="570"/>
      <c r="O2" s="568" t="s">
        <v>118</v>
      </c>
      <c r="P2" s="569"/>
      <c r="Q2" s="571"/>
      <c r="R2" s="572" t="s">
        <v>124</v>
      </c>
      <c r="S2" s="572"/>
      <c r="T2" s="573"/>
      <c r="U2" s="568" t="s">
        <v>119</v>
      </c>
      <c r="V2" s="569"/>
      <c r="W2" s="570"/>
      <c r="X2" s="568" t="s">
        <v>120</v>
      </c>
      <c r="Y2" s="569"/>
      <c r="Z2" s="570"/>
      <c r="AA2" s="568" t="s">
        <v>0</v>
      </c>
      <c r="AB2" s="569"/>
      <c r="AC2" s="571"/>
    </row>
    <row r="3" spans="1:29" ht="12" customHeight="1" x14ac:dyDescent="0.2">
      <c r="A3" s="566"/>
      <c r="B3" s="567"/>
      <c r="C3" s="62" t="s">
        <v>1</v>
      </c>
      <c r="D3" s="63" t="s">
        <v>2</v>
      </c>
      <c r="E3" s="64" t="s">
        <v>0</v>
      </c>
      <c r="F3" s="62" t="s">
        <v>1</v>
      </c>
      <c r="G3" s="63" t="s">
        <v>2</v>
      </c>
      <c r="H3" s="64" t="s">
        <v>0</v>
      </c>
      <c r="I3" s="62" t="s">
        <v>1</v>
      </c>
      <c r="J3" s="63" t="s">
        <v>2</v>
      </c>
      <c r="K3" s="64" t="s">
        <v>0</v>
      </c>
      <c r="L3" s="62" t="s">
        <v>1</v>
      </c>
      <c r="M3" s="63" t="s">
        <v>2</v>
      </c>
      <c r="N3" s="64" t="s">
        <v>0</v>
      </c>
      <c r="O3" s="62" t="s">
        <v>1</v>
      </c>
      <c r="P3" s="63" t="s">
        <v>2</v>
      </c>
      <c r="Q3" s="65" t="s">
        <v>0</v>
      </c>
      <c r="R3" s="129" t="s">
        <v>1</v>
      </c>
      <c r="S3" s="63" t="s">
        <v>2</v>
      </c>
      <c r="T3" s="64" t="s">
        <v>0</v>
      </c>
      <c r="U3" s="62" t="s">
        <v>1</v>
      </c>
      <c r="V3" s="63" t="s">
        <v>2</v>
      </c>
      <c r="W3" s="64" t="s">
        <v>0</v>
      </c>
      <c r="X3" s="62" t="s">
        <v>1</v>
      </c>
      <c r="Y3" s="63" t="s">
        <v>2</v>
      </c>
      <c r="Z3" s="64" t="s">
        <v>0</v>
      </c>
      <c r="AA3" s="62" t="s">
        <v>1</v>
      </c>
      <c r="AB3" s="63" t="s">
        <v>2</v>
      </c>
      <c r="AC3" s="65" t="s">
        <v>0</v>
      </c>
    </row>
    <row r="4" spans="1:29" ht="12.6" customHeight="1" x14ac:dyDescent="0.2">
      <c r="A4" s="123" t="s">
        <v>4</v>
      </c>
      <c r="B4" s="3" t="s">
        <v>2</v>
      </c>
      <c r="C4" s="12">
        <v>8</v>
      </c>
      <c r="D4" s="13">
        <v>7</v>
      </c>
      <c r="E4" s="14">
        <v>15</v>
      </c>
      <c r="F4" s="12"/>
      <c r="G4" s="13"/>
      <c r="H4" s="14"/>
      <c r="I4" s="12"/>
      <c r="J4" s="13"/>
      <c r="K4" s="14"/>
      <c r="L4" s="12">
        <v>3</v>
      </c>
      <c r="M4" s="13">
        <v>1</v>
      </c>
      <c r="N4" s="14">
        <v>4</v>
      </c>
      <c r="O4" s="12">
        <v>2</v>
      </c>
      <c r="P4" s="13"/>
      <c r="Q4" s="46">
        <v>2</v>
      </c>
      <c r="R4" s="87"/>
      <c r="S4" s="87"/>
      <c r="T4" s="87"/>
      <c r="U4" s="12">
        <v>1</v>
      </c>
      <c r="V4" s="13">
        <v>1</v>
      </c>
      <c r="W4" s="14">
        <v>2</v>
      </c>
      <c r="X4" s="12">
        <v>1</v>
      </c>
      <c r="Y4" s="13"/>
      <c r="Z4" s="14">
        <v>1</v>
      </c>
      <c r="AA4" s="12">
        <f>SUM(C4,F4,I4,L4,O4,R4,U4,X4)</f>
        <v>15</v>
      </c>
      <c r="AB4" s="13">
        <f>SUM(D4,G4,J4,M4,P4,S4,V4,Y4)</f>
        <v>9</v>
      </c>
      <c r="AC4" s="46">
        <f>SUM(AA4:AB4)</f>
        <v>24</v>
      </c>
    </row>
    <row r="5" spans="1:29" ht="12.6" customHeight="1" x14ac:dyDescent="0.2">
      <c r="A5" s="123" t="s">
        <v>5</v>
      </c>
      <c r="B5" s="3" t="s">
        <v>85</v>
      </c>
      <c r="C5" s="12">
        <v>4</v>
      </c>
      <c r="D5" s="13">
        <v>3</v>
      </c>
      <c r="E5" s="14">
        <v>7</v>
      </c>
      <c r="F5" s="12"/>
      <c r="G5" s="13">
        <v>1</v>
      </c>
      <c r="H5" s="14">
        <v>1</v>
      </c>
      <c r="I5" s="12"/>
      <c r="J5" s="13"/>
      <c r="K5" s="14"/>
      <c r="L5" s="12"/>
      <c r="M5" s="13">
        <v>2</v>
      </c>
      <c r="N5" s="14">
        <v>2</v>
      </c>
      <c r="O5" s="12"/>
      <c r="P5" s="13"/>
      <c r="Q5" s="46"/>
      <c r="R5" s="87"/>
      <c r="S5" s="87"/>
      <c r="T5" s="87"/>
      <c r="U5" s="12"/>
      <c r="V5" s="13"/>
      <c r="W5" s="14"/>
      <c r="X5" s="12"/>
      <c r="Y5" s="13"/>
      <c r="Z5" s="14"/>
      <c r="AA5" s="12">
        <f t="shared" ref="AA5:AB6" si="0">SUM(C5,F5,I5,L5,O5,R5,U5,X5)</f>
        <v>4</v>
      </c>
      <c r="AB5" s="13">
        <f t="shared" si="0"/>
        <v>6</v>
      </c>
      <c r="AC5" s="46">
        <f t="shared" ref="AC5:AC6" si="1">SUM(AA5:AB5)</f>
        <v>10</v>
      </c>
    </row>
    <row r="6" spans="1:29" ht="12.6" customHeight="1" x14ac:dyDescent="0.2">
      <c r="A6" s="123" t="s">
        <v>6</v>
      </c>
      <c r="B6" s="3" t="s">
        <v>86</v>
      </c>
      <c r="C6" s="12">
        <v>6</v>
      </c>
      <c r="D6" s="13">
        <v>3</v>
      </c>
      <c r="E6" s="14">
        <v>9</v>
      </c>
      <c r="F6" s="12"/>
      <c r="G6" s="13"/>
      <c r="H6" s="14"/>
      <c r="I6" s="12">
        <v>1</v>
      </c>
      <c r="J6" s="13"/>
      <c r="K6" s="14">
        <v>1</v>
      </c>
      <c r="L6" s="12">
        <v>1</v>
      </c>
      <c r="M6" s="13"/>
      <c r="N6" s="14">
        <v>1</v>
      </c>
      <c r="O6" s="12"/>
      <c r="P6" s="13"/>
      <c r="Q6" s="46"/>
      <c r="R6" s="87"/>
      <c r="S6" s="87"/>
      <c r="T6" s="87"/>
      <c r="U6" s="12">
        <v>4</v>
      </c>
      <c r="V6" s="13"/>
      <c r="W6" s="14">
        <v>4</v>
      </c>
      <c r="X6" s="12"/>
      <c r="Y6" s="13"/>
      <c r="Z6" s="14"/>
      <c r="AA6" s="12">
        <f t="shared" si="0"/>
        <v>12</v>
      </c>
      <c r="AB6" s="13">
        <f t="shared" si="0"/>
        <v>3</v>
      </c>
      <c r="AC6" s="46">
        <f t="shared" si="1"/>
        <v>15</v>
      </c>
    </row>
    <row r="7" spans="1:29" s="4" customFormat="1" ht="12.6" customHeight="1" x14ac:dyDescent="0.2">
      <c r="A7" s="66" t="s">
        <v>91</v>
      </c>
      <c r="B7" s="9"/>
      <c r="C7" s="15">
        <f>SUM(C4:C6)</f>
        <v>18</v>
      </c>
      <c r="D7" s="88">
        <f t="shared" ref="D7:E7" si="2">SUM(D4:D6)</f>
        <v>13</v>
      </c>
      <c r="E7" s="47">
        <f t="shared" si="2"/>
        <v>31</v>
      </c>
      <c r="F7" s="15">
        <f>SUM(F4:F6)</f>
        <v>0</v>
      </c>
      <c r="G7" s="16">
        <f t="shared" ref="G7:AB7" si="3">SUM(G4:G6)</f>
        <v>1</v>
      </c>
      <c r="H7" s="17">
        <f t="shared" si="3"/>
        <v>1</v>
      </c>
      <c r="I7" s="15">
        <f t="shared" si="3"/>
        <v>1</v>
      </c>
      <c r="J7" s="16">
        <f t="shared" si="3"/>
        <v>0</v>
      </c>
      <c r="K7" s="17">
        <f t="shared" si="3"/>
        <v>1</v>
      </c>
      <c r="L7" s="15">
        <f t="shared" si="3"/>
        <v>4</v>
      </c>
      <c r="M7" s="16">
        <f t="shared" si="3"/>
        <v>3</v>
      </c>
      <c r="N7" s="17">
        <f t="shared" si="3"/>
        <v>7</v>
      </c>
      <c r="O7" s="15">
        <f t="shared" si="3"/>
        <v>2</v>
      </c>
      <c r="P7" s="16">
        <f t="shared" si="3"/>
        <v>0</v>
      </c>
      <c r="Q7" s="47">
        <f t="shared" si="3"/>
        <v>2</v>
      </c>
      <c r="R7" s="88">
        <f t="shared" si="3"/>
        <v>0</v>
      </c>
      <c r="S7" s="88">
        <f t="shared" si="3"/>
        <v>0</v>
      </c>
      <c r="T7" s="88">
        <f t="shared" si="3"/>
        <v>0</v>
      </c>
      <c r="U7" s="15">
        <f t="shared" si="3"/>
        <v>5</v>
      </c>
      <c r="V7" s="16">
        <f t="shared" si="3"/>
        <v>1</v>
      </c>
      <c r="W7" s="17">
        <f t="shared" si="3"/>
        <v>6</v>
      </c>
      <c r="X7" s="15">
        <f t="shared" si="3"/>
        <v>1</v>
      </c>
      <c r="Y7" s="16">
        <f t="shared" si="3"/>
        <v>0</v>
      </c>
      <c r="Z7" s="17">
        <f t="shared" si="3"/>
        <v>1</v>
      </c>
      <c r="AA7" s="15">
        <f>SUM(AA4:AA6)</f>
        <v>31</v>
      </c>
      <c r="AB7" s="16">
        <f t="shared" si="3"/>
        <v>18</v>
      </c>
      <c r="AC7" s="47">
        <f>SUM(AC4:AC6)</f>
        <v>49</v>
      </c>
    </row>
    <row r="8" spans="1:29" ht="12.6" customHeight="1" x14ac:dyDescent="0.2">
      <c r="A8" s="123" t="s">
        <v>7</v>
      </c>
      <c r="B8" s="3" t="s">
        <v>2</v>
      </c>
      <c r="C8" s="12">
        <v>5</v>
      </c>
      <c r="D8" s="13">
        <v>8</v>
      </c>
      <c r="E8" s="14">
        <v>13</v>
      </c>
      <c r="F8" s="12">
        <v>1</v>
      </c>
      <c r="G8" s="13"/>
      <c r="H8" s="14">
        <v>1</v>
      </c>
      <c r="I8" s="12"/>
      <c r="J8" s="13"/>
      <c r="K8" s="14"/>
      <c r="L8" s="12">
        <v>1</v>
      </c>
      <c r="M8" s="13">
        <v>2</v>
      </c>
      <c r="N8" s="14">
        <v>3</v>
      </c>
      <c r="O8" s="12"/>
      <c r="P8" s="13"/>
      <c r="Q8" s="46"/>
      <c r="R8" s="87"/>
      <c r="S8" s="87"/>
      <c r="T8" s="87"/>
      <c r="U8" s="12">
        <v>3</v>
      </c>
      <c r="V8" s="13"/>
      <c r="W8" s="14">
        <v>3</v>
      </c>
      <c r="X8" s="12">
        <v>1</v>
      </c>
      <c r="Y8" s="13"/>
      <c r="Z8" s="14">
        <v>1</v>
      </c>
      <c r="AA8" s="12">
        <f t="shared" ref="AA8:AB9" si="4">SUM(C8,F8,I8,L8,O8,R8,U8,X8)</f>
        <v>11</v>
      </c>
      <c r="AB8" s="13">
        <f t="shared" si="4"/>
        <v>10</v>
      </c>
      <c r="AC8" s="46">
        <f t="shared" ref="AC8:AC9" si="5">SUM(AA8:AB8)</f>
        <v>21</v>
      </c>
    </row>
    <row r="9" spans="1:29" ht="12.6" customHeight="1" x14ac:dyDescent="0.2">
      <c r="A9" s="123" t="s">
        <v>8</v>
      </c>
      <c r="B9" s="3" t="s">
        <v>86</v>
      </c>
      <c r="C9" s="12">
        <v>3</v>
      </c>
      <c r="D9" s="13">
        <v>1</v>
      </c>
      <c r="E9" s="14">
        <v>4</v>
      </c>
      <c r="F9" s="12"/>
      <c r="G9" s="13"/>
      <c r="H9" s="14"/>
      <c r="I9" s="12"/>
      <c r="J9" s="13"/>
      <c r="K9" s="14"/>
      <c r="L9" s="12"/>
      <c r="M9" s="13"/>
      <c r="N9" s="14"/>
      <c r="O9" s="12"/>
      <c r="P9" s="13">
        <v>1</v>
      </c>
      <c r="Q9" s="46">
        <v>1</v>
      </c>
      <c r="R9" s="87"/>
      <c r="S9" s="87"/>
      <c r="T9" s="87"/>
      <c r="U9" s="12">
        <v>3</v>
      </c>
      <c r="V9" s="13">
        <v>5</v>
      </c>
      <c r="W9" s="14">
        <v>8</v>
      </c>
      <c r="X9" s="12"/>
      <c r="Y9" s="13">
        <v>2</v>
      </c>
      <c r="Z9" s="14">
        <v>2</v>
      </c>
      <c r="AA9" s="12">
        <f t="shared" si="4"/>
        <v>6</v>
      </c>
      <c r="AB9" s="13">
        <f t="shared" si="4"/>
        <v>9</v>
      </c>
      <c r="AC9" s="46">
        <f t="shared" si="5"/>
        <v>15</v>
      </c>
    </row>
    <row r="10" spans="1:29" s="4" customFormat="1" ht="12.6" customHeight="1" x14ac:dyDescent="0.2">
      <c r="A10" s="66" t="s">
        <v>92</v>
      </c>
      <c r="B10" s="9"/>
      <c r="C10" s="15">
        <f>SUM(C8:C9)</f>
        <v>8</v>
      </c>
      <c r="D10" s="16">
        <f t="shared" ref="D10:Z10" si="6">SUM(D8:D9)</f>
        <v>9</v>
      </c>
      <c r="E10" s="17">
        <f t="shared" si="6"/>
        <v>17</v>
      </c>
      <c r="F10" s="15">
        <f t="shared" si="6"/>
        <v>1</v>
      </c>
      <c r="G10" s="16">
        <f t="shared" si="6"/>
        <v>0</v>
      </c>
      <c r="H10" s="17">
        <f t="shared" si="6"/>
        <v>1</v>
      </c>
      <c r="I10" s="15">
        <f t="shared" si="6"/>
        <v>0</v>
      </c>
      <c r="J10" s="16">
        <f t="shared" si="6"/>
        <v>0</v>
      </c>
      <c r="K10" s="17">
        <f t="shared" si="6"/>
        <v>0</v>
      </c>
      <c r="L10" s="15">
        <f t="shared" si="6"/>
        <v>1</v>
      </c>
      <c r="M10" s="16">
        <f t="shared" si="6"/>
        <v>2</v>
      </c>
      <c r="N10" s="17">
        <f t="shared" si="6"/>
        <v>3</v>
      </c>
      <c r="O10" s="15">
        <f t="shared" si="6"/>
        <v>0</v>
      </c>
      <c r="P10" s="16">
        <f t="shared" si="6"/>
        <v>1</v>
      </c>
      <c r="Q10" s="47">
        <f t="shared" si="6"/>
        <v>1</v>
      </c>
      <c r="R10" s="88">
        <f t="shared" si="6"/>
        <v>0</v>
      </c>
      <c r="S10" s="88">
        <f t="shared" si="6"/>
        <v>0</v>
      </c>
      <c r="T10" s="88">
        <f t="shared" si="6"/>
        <v>0</v>
      </c>
      <c r="U10" s="15">
        <f t="shared" si="6"/>
        <v>6</v>
      </c>
      <c r="V10" s="16">
        <f t="shared" si="6"/>
        <v>5</v>
      </c>
      <c r="W10" s="17">
        <f t="shared" si="6"/>
        <v>11</v>
      </c>
      <c r="X10" s="15">
        <f t="shared" si="6"/>
        <v>1</v>
      </c>
      <c r="Y10" s="16">
        <f t="shared" si="6"/>
        <v>2</v>
      </c>
      <c r="Z10" s="17">
        <f t="shared" si="6"/>
        <v>3</v>
      </c>
      <c r="AA10" s="15">
        <f>SUM(AA8:AA9)</f>
        <v>17</v>
      </c>
      <c r="AB10" s="16">
        <f t="shared" ref="AB10:AC10" si="7">SUM(AB8:AB9)</f>
        <v>19</v>
      </c>
      <c r="AC10" s="47">
        <f t="shared" si="7"/>
        <v>36</v>
      </c>
    </row>
    <row r="11" spans="1:29" ht="12.6" customHeight="1" x14ac:dyDescent="0.2">
      <c r="A11" s="123" t="s">
        <v>9</v>
      </c>
      <c r="B11" s="3" t="s">
        <v>2</v>
      </c>
      <c r="C11" s="12">
        <v>17</v>
      </c>
      <c r="D11" s="13">
        <v>2</v>
      </c>
      <c r="E11" s="14">
        <v>19</v>
      </c>
      <c r="F11" s="12"/>
      <c r="G11" s="13"/>
      <c r="H11" s="14"/>
      <c r="I11" s="12"/>
      <c r="J11" s="13">
        <v>1</v>
      </c>
      <c r="K11" s="14">
        <v>1</v>
      </c>
      <c r="L11" s="12">
        <v>2</v>
      </c>
      <c r="M11" s="13"/>
      <c r="N11" s="14">
        <v>2</v>
      </c>
      <c r="O11" s="12">
        <v>1</v>
      </c>
      <c r="P11" s="13"/>
      <c r="Q11" s="46">
        <v>1</v>
      </c>
      <c r="R11" s="87"/>
      <c r="S11" s="87"/>
      <c r="T11" s="87"/>
      <c r="U11" s="12"/>
      <c r="V11" s="13"/>
      <c r="W11" s="14"/>
      <c r="X11" s="12">
        <v>1</v>
      </c>
      <c r="Y11" s="13">
        <v>1</v>
      </c>
      <c r="Z11" s="14">
        <v>2</v>
      </c>
      <c r="AA11" s="12">
        <f t="shared" ref="AA11:AB21" si="8">SUM(C11,F11,I11,L11,O11,R11,U11,X11)</f>
        <v>21</v>
      </c>
      <c r="AB11" s="13">
        <f t="shared" si="8"/>
        <v>4</v>
      </c>
      <c r="AC11" s="46">
        <f t="shared" ref="AC11:AC21" si="9">SUM(AA11:AB11)</f>
        <v>25</v>
      </c>
    </row>
    <row r="12" spans="1:29" ht="12.6" customHeight="1" x14ac:dyDescent="0.2">
      <c r="A12" s="73" t="s">
        <v>10</v>
      </c>
      <c r="B12" s="74" t="s">
        <v>2</v>
      </c>
      <c r="C12" s="75"/>
      <c r="D12" s="76">
        <v>9</v>
      </c>
      <c r="E12" s="77">
        <v>9</v>
      </c>
      <c r="F12" s="75">
        <v>1</v>
      </c>
      <c r="G12" s="76"/>
      <c r="H12" s="77">
        <v>1</v>
      </c>
      <c r="I12" s="75"/>
      <c r="J12" s="76"/>
      <c r="K12" s="77"/>
      <c r="L12" s="75">
        <v>1</v>
      </c>
      <c r="M12" s="76"/>
      <c r="N12" s="77">
        <v>1</v>
      </c>
      <c r="O12" s="75"/>
      <c r="P12" s="76"/>
      <c r="Q12" s="78"/>
      <c r="R12" s="130"/>
      <c r="S12" s="130"/>
      <c r="T12" s="130"/>
      <c r="U12" s="75"/>
      <c r="V12" s="76"/>
      <c r="W12" s="77"/>
      <c r="X12" s="75">
        <v>2</v>
      </c>
      <c r="Y12" s="76"/>
      <c r="Z12" s="77">
        <v>2</v>
      </c>
      <c r="AA12" s="75">
        <f t="shared" si="8"/>
        <v>4</v>
      </c>
      <c r="AB12" s="76">
        <f t="shared" si="8"/>
        <v>9</v>
      </c>
      <c r="AC12" s="78">
        <f t="shared" si="9"/>
        <v>13</v>
      </c>
    </row>
    <row r="13" spans="1:29" ht="12.6" customHeight="1" x14ac:dyDescent="0.2">
      <c r="A13" s="73" t="s">
        <v>11</v>
      </c>
      <c r="B13" s="74" t="s">
        <v>2</v>
      </c>
      <c r="C13" s="75">
        <v>11</v>
      </c>
      <c r="D13" s="76">
        <v>4</v>
      </c>
      <c r="E13" s="77">
        <v>15</v>
      </c>
      <c r="F13" s="75"/>
      <c r="G13" s="76"/>
      <c r="H13" s="77"/>
      <c r="I13" s="75"/>
      <c r="J13" s="76"/>
      <c r="K13" s="77"/>
      <c r="L13" s="75"/>
      <c r="M13" s="76"/>
      <c r="N13" s="77"/>
      <c r="O13" s="75"/>
      <c r="P13" s="76"/>
      <c r="Q13" s="78"/>
      <c r="R13" s="130"/>
      <c r="S13" s="130"/>
      <c r="T13" s="130"/>
      <c r="U13" s="75"/>
      <c r="V13" s="76"/>
      <c r="W13" s="77"/>
      <c r="X13" s="75">
        <v>1</v>
      </c>
      <c r="Y13" s="76"/>
      <c r="Z13" s="77">
        <v>1</v>
      </c>
      <c r="AA13" s="75">
        <f t="shared" si="8"/>
        <v>12</v>
      </c>
      <c r="AB13" s="76">
        <f t="shared" si="8"/>
        <v>4</v>
      </c>
      <c r="AC13" s="78">
        <f t="shared" si="9"/>
        <v>16</v>
      </c>
    </row>
    <row r="14" spans="1:29" ht="12.6" customHeight="1" x14ac:dyDescent="0.2">
      <c r="A14" s="73" t="s">
        <v>12</v>
      </c>
      <c r="B14" s="74" t="s">
        <v>2</v>
      </c>
      <c r="C14" s="75">
        <v>10</v>
      </c>
      <c r="D14" s="76">
        <v>4</v>
      </c>
      <c r="E14" s="77">
        <v>14</v>
      </c>
      <c r="F14" s="75"/>
      <c r="G14" s="76"/>
      <c r="H14" s="77"/>
      <c r="I14" s="75"/>
      <c r="J14" s="76"/>
      <c r="K14" s="77"/>
      <c r="L14" s="75">
        <v>1</v>
      </c>
      <c r="M14" s="76"/>
      <c r="N14" s="77">
        <v>1</v>
      </c>
      <c r="O14" s="75">
        <v>1</v>
      </c>
      <c r="P14" s="76"/>
      <c r="Q14" s="78">
        <v>1</v>
      </c>
      <c r="R14" s="130"/>
      <c r="S14" s="130"/>
      <c r="T14" s="130"/>
      <c r="U14" s="75"/>
      <c r="V14" s="76">
        <v>8</v>
      </c>
      <c r="W14" s="77">
        <v>8</v>
      </c>
      <c r="X14" s="75">
        <v>1</v>
      </c>
      <c r="Y14" s="76"/>
      <c r="Z14" s="77">
        <v>1</v>
      </c>
      <c r="AA14" s="75">
        <f t="shared" si="8"/>
        <v>13</v>
      </c>
      <c r="AB14" s="76">
        <f t="shared" si="8"/>
        <v>12</v>
      </c>
      <c r="AC14" s="78">
        <f t="shared" si="9"/>
        <v>25</v>
      </c>
    </row>
    <row r="15" spans="1:29" ht="12.6" customHeight="1" x14ac:dyDescent="0.2">
      <c r="A15" s="125" t="s">
        <v>13</v>
      </c>
      <c r="B15" s="131" t="s">
        <v>85</v>
      </c>
      <c r="C15" s="132">
        <v>2</v>
      </c>
      <c r="D15" s="133"/>
      <c r="E15" s="134">
        <v>2</v>
      </c>
      <c r="F15" s="132"/>
      <c r="G15" s="133"/>
      <c r="H15" s="134"/>
      <c r="I15" s="132"/>
      <c r="J15" s="133"/>
      <c r="K15" s="134"/>
      <c r="L15" s="132"/>
      <c r="M15" s="133"/>
      <c r="N15" s="134"/>
      <c r="O15" s="132"/>
      <c r="P15" s="133"/>
      <c r="Q15" s="135"/>
      <c r="R15" s="136"/>
      <c r="S15" s="136"/>
      <c r="T15" s="136"/>
      <c r="U15" s="132"/>
      <c r="V15" s="133"/>
      <c r="W15" s="134"/>
      <c r="X15" s="132"/>
      <c r="Y15" s="133"/>
      <c r="Z15" s="134"/>
      <c r="AA15" s="132">
        <f t="shared" si="8"/>
        <v>2</v>
      </c>
      <c r="AB15" s="133">
        <f t="shared" si="8"/>
        <v>0</v>
      </c>
      <c r="AC15" s="135">
        <f t="shared" si="9"/>
        <v>2</v>
      </c>
    </row>
    <row r="16" spans="1:29" ht="12.6" customHeight="1" x14ac:dyDescent="0.2">
      <c r="A16" s="117"/>
      <c r="B16" s="118" t="s">
        <v>88</v>
      </c>
      <c r="C16" s="119">
        <v>2</v>
      </c>
      <c r="D16" s="120">
        <v>1</v>
      </c>
      <c r="E16" s="121">
        <v>3</v>
      </c>
      <c r="F16" s="119"/>
      <c r="G16" s="120"/>
      <c r="H16" s="121"/>
      <c r="I16" s="119"/>
      <c r="J16" s="120"/>
      <c r="K16" s="121"/>
      <c r="L16" s="119">
        <v>1</v>
      </c>
      <c r="M16" s="120"/>
      <c r="N16" s="121">
        <v>1</v>
      </c>
      <c r="O16" s="119"/>
      <c r="P16" s="120"/>
      <c r="Q16" s="122"/>
      <c r="R16" s="140"/>
      <c r="S16" s="140"/>
      <c r="T16" s="140"/>
      <c r="U16" s="119"/>
      <c r="V16" s="120"/>
      <c r="W16" s="121"/>
      <c r="X16" s="119"/>
      <c r="Y16" s="120"/>
      <c r="Z16" s="121"/>
      <c r="AA16" s="119">
        <f t="shared" si="8"/>
        <v>3</v>
      </c>
      <c r="AB16" s="120">
        <f t="shared" si="8"/>
        <v>1</v>
      </c>
      <c r="AC16" s="122">
        <f t="shared" si="9"/>
        <v>4</v>
      </c>
    </row>
    <row r="17" spans="1:29" ht="12.6" customHeight="1" x14ac:dyDescent="0.2">
      <c r="A17" s="123" t="s">
        <v>14</v>
      </c>
      <c r="B17" s="3" t="s">
        <v>2</v>
      </c>
      <c r="C17" s="12">
        <v>3</v>
      </c>
      <c r="D17" s="13">
        <v>4</v>
      </c>
      <c r="E17" s="14">
        <v>7</v>
      </c>
      <c r="F17" s="12"/>
      <c r="G17" s="13"/>
      <c r="H17" s="14"/>
      <c r="I17" s="12"/>
      <c r="J17" s="13"/>
      <c r="K17" s="14"/>
      <c r="L17" s="12">
        <v>1</v>
      </c>
      <c r="M17" s="13"/>
      <c r="N17" s="14">
        <v>1</v>
      </c>
      <c r="O17" s="12"/>
      <c r="P17" s="13"/>
      <c r="Q17" s="46"/>
      <c r="R17" s="87"/>
      <c r="S17" s="87"/>
      <c r="T17" s="87"/>
      <c r="U17" s="12"/>
      <c r="V17" s="13"/>
      <c r="W17" s="14"/>
      <c r="X17" s="12"/>
      <c r="Y17" s="13"/>
      <c r="Z17" s="14"/>
      <c r="AA17" s="12">
        <f t="shared" si="8"/>
        <v>4</v>
      </c>
      <c r="AB17" s="13">
        <f t="shared" si="8"/>
        <v>4</v>
      </c>
      <c r="AC17" s="46">
        <f t="shared" si="9"/>
        <v>8</v>
      </c>
    </row>
    <row r="18" spans="1:29" ht="12.6" customHeight="1" x14ac:dyDescent="0.2">
      <c r="A18" s="123" t="s">
        <v>15</v>
      </c>
      <c r="B18" s="3" t="s">
        <v>2</v>
      </c>
      <c r="C18" s="12">
        <v>4</v>
      </c>
      <c r="D18" s="13">
        <v>2</v>
      </c>
      <c r="E18" s="14">
        <v>6</v>
      </c>
      <c r="F18" s="12"/>
      <c r="G18" s="13"/>
      <c r="H18" s="14"/>
      <c r="I18" s="12"/>
      <c r="J18" s="13"/>
      <c r="K18" s="14"/>
      <c r="L18" s="12"/>
      <c r="M18" s="13">
        <v>1</v>
      </c>
      <c r="N18" s="14">
        <v>1</v>
      </c>
      <c r="O18" s="12"/>
      <c r="P18" s="13">
        <v>1</v>
      </c>
      <c r="Q18" s="46">
        <v>1</v>
      </c>
      <c r="R18" s="87"/>
      <c r="S18" s="87"/>
      <c r="T18" s="87"/>
      <c r="U18" s="12"/>
      <c r="V18" s="13"/>
      <c r="W18" s="14"/>
      <c r="X18" s="12">
        <v>1</v>
      </c>
      <c r="Y18" s="13"/>
      <c r="Z18" s="14">
        <v>1</v>
      </c>
      <c r="AA18" s="12">
        <f t="shared" si="8"/>
        <v>5</v>
      </c>
      <c r="AB18" s="13">
        <f t="shared" si="8"/>
        <v>4</v>
      </c>
      <c r="AC18" s="46">
        <f t="shared" si="9"/>
        <v>9</v>
      </c>
    </row>
    <row r="19" spans="1:29" ht="12.6" customHeight="1" x14ac:dyDescent="0.2">
      <c r="A19" s="123" t="s">
        <v>16</v>
      </c>
      <c r="B19" s="3" t="s">
        <v>2</v>
      </c>
      <c r="C19" s="12">
        <v>1</v>
      </c>
      <c r="D19" s="13">
        <v>3</v>
      </c>
      <c r="E19" s="14">
        <v>4</v>
      </c>
      <c r="F19" s="12"/>
      <c r="G19" s="13"/>
      <c r="H19" s="14"/>
      <c r="I19" s="12"/>
      <c r="J19" s="13"/>
      <c r="K19" s="14"/>
      <c r="L19" s="12"/>
      <c r="M19" s="13"/>
      <c r="N19" s="14"/>
      <c r="O19" s="12"/>
      <c r="P19" s="13"/>
      <c r="Q19" s="46"/>
      <c r="R19" s="87"/>
      <c r="S19" s="87"/>
      <c r="T19" s="87"/>
      <c r="U19" s="12"/>
      <c r="V19" s="13"/>
      <c r="W19" s="14"/>
      <c r="X19" s="12"/>
      <c r="Y19" s="13"/>
      <c r="Z19" s="14"/>
      <c r="AA19" s="12">
        <f t="shared" si="8"/>
        <v>1</v>
      </c>
      <c r="AB19" s="13">
        <f t="shared" si="8"/>
        <v>3</v>
      </c>
      <c r="AC19" s="46">
        <f t="shared" si="9"/>
        <v>4</v>
      </c>
    </row>
    <row r="20" spans="1:29" ht="12.6" customHeight="1" x14ac:dyDescent="0.2">
      <c r="A20" s="123" t="s">
        <v>162</v>
      </c>
      <c r="B20" s="3" t="s">
        <v>85</v>
      </c>
      <c r="C20" s="12">
        <v>1</v>
      </c>
      <c r="D20" s="13"/>
      <c r="E20" s="14">
        <v>1</v>
      </c>
      <c r="F20" s="12"/>
      <c r="G20" s="13"/>
      <c r="H20" s="14"/>
      <c r="I20" s="12"/>
      <c r="J20" s="13"/>
      <c r="K20" s="14"/>
      <c r="L20" s="12">
        <v>1</v>
      </c>
      <c r="M20" s="13"/>
      <c r="N20" s="14">
        <v>1</v>
      </c>
      <c r="O20" s="12"/>
      <c r="P20" s="13"/>
      <c r="Q20" s="46"/>
      <c r="R20" s="87"/>
      <c r="S20" s="87"/>
      <c r="T20" s="87"/>
      <c r="U20" s="12"/>
      <c r="V20" s="13"/>
      <c r="W20" s="14"/>
      <c r="X20" s="12"/>
      <c r="Y20" s="13">
        <v>2</v>
      </c>
      <c r="Z20" s="14">
        <v>2</v>
      </c>
      <c r="AA20" s="12">
        <f t="shared" si="8"/>
        <v>2</v>
      </c>
      <c r="AB20" s="13">
        <f t="shared" si="8"/>
        <v>2</v>
      </c>
      <c r="AC20" s="46">
        <f t="shared" si="9"/>
        <v>4</v>
      </c>
    </row>
    <row r="21" spans="1:29" ht="12.6" customHeight="1" x14ac:dyDescent="0.2">
      <c r="A21" s="123" t="s">
        <v>17</v>
      </c>
      <c r="B21" s="3" t="s">
        <v>86</v>
      </c>
      <c r="C21" s="12">
        <v>6</v>
      </c>
      <c r="D21" s="13">
        <v>6</v>
      </c>
      <c r="E21" s="14">
        <v>12</v>
      </c>
      <c r="F21" s="12"/>
      <c r="G21" s="13"/>
      <c r="H21" s="14"/>
      <c r="I21" s="12"/>
      <c r="J21" s="13"/>
      <c r="K21" s="14"/>
      <c r="L21" s="12"/>
      <c r="M21" s="13">
        <v>2</v>
      </c>
      <c r="N21" s="14">
        <v>2</v>
      </c>
      <c r="O21" s="12"/>
      <c r="P21" s="13"/>
      <c r="Q21" s="46"/>
      <c r="R21" s="87"/>
      <c r="S21" s="87"/>
      <c r="T21" s="87"/>
      <c r="U21" s="12">
        <v>7</v>
      </c>
      <c r="V21" s="13">
        <v>2</v>
      </c>
      <c r="W21" s="14">
        <v>9</v>
      </c>
      <c r="X21" s="12"/>
      <c r="Y21" s="13"/>
      <c r="Z21" s="14"/>
      <c r="AA21" s="12">
        <f t="shared" si="8"/>
        <v>13</v>
      </c>
      <c r="AB21" s="13">
        <f t="shared" si="8"/>
        <v>10</v>
      </c>
      <c r="AC21" s="46">
        <f t="shared" si="9"/>
        <v>23</v>
      </c>
    </row>
    <row r="22" spans="1:29" s="4" customFormat="1" ht="12.6" customHeight="1" x14ac:dyDescent="0.2">
      <c r="A22" s="66" t="s">
        <v>93</v>
      </c>
      <c r="B22" s="9"/>
      <c r="C22" s="15">
        <f>SUM(C17:C21)</f>
        <v>15</v>
      </c>
      <c r="D22" s="16">
        <f t="shared" ref="D22:AC22" si="10">SUM(D17:D21)</f>
        <v>15</v>
      </c>
      <c r="E22" s="17">
        <f t="shared" si="10"/>
        <v>30</v>
      </c>
      <c r="F22" s="15">
        <f t="shared" si="10"/>
        <v>0</v>
      </c>
      <c r="G22" s="16">
        <f t="shared" si="10"/>
        <v>0</v>
      </c>
      <c r="H22" s="17">
        <f t="shared" si="10"/>
        <v>0</v>
      </c>
      <c r="I22" s="15">
        <f t="shared" si="10"/>
        <v>0</v>
      </c>
      <c r="J22" s="16">
        <f t="shared" si="10"/>
        <v>0</v>
      </c>
      <c r="K22" s="17">
        <f t="shared" si="10"/>
        <v>0</v>
      </c>
      <c r="L22" s="15">
        <f t="shared" si="10"/>
        <v>2</v>
      </c>
      <c r="M22" s="16">
        <f t="shared" si="10"/>
        <v>3</v>
      </c>
      <c r="N22" s="17">
        <f t="shared" si="10"/>
        <v>5</v>
      </c>
      <c r="O22" s="15">
        <f t="shared" si="10"/>
        <v>0</v>
      </c>
      <c r="P22" s="16">
        <f t="shared" si="10"/>
        <v>1</v>
      </c>
      <c r="Q22" s="47">
        <f t="shared" si="10"/>
        <v>1</v>
      </c>
      <c r="R22" s="88">
        <f t="shared" si="10"/>
        <v>0</v>
      </c>
      <c r="S22" s="88">
        <f t="shared" si="10"/>
        <v>0</v>
      </c>
      <c r="T22" s="88">
        <f t="shared" si="10"/>
        <v>0</v>
      </c>
      <c r="U22" s="15">
        <f t="shared" si="10"/>
        <v>7</v>
      </c>
      <c r="V22" s="16">
        <f t="shared" si="10"/>
        <v>2</v>
      </c>
      <c r="W22" s="17">
        <f t="shared" si="10"/>
        <v>9</v>
      </c>
      <c r="X22" s="15">
        <f t="shared" si="10"/>
        <v>1</v>
      </c>
      <c r="Y22" s="16">
        <f t="shared" si="10"/>
        <v>2</v>
      </c>
      <c r="Z22" s="17">
        <f t="shared" si="10"/>
        <v>3</v>
      </c>
      <c r="AA22" s="15">
        <f t="shared" si="10"/>
        <v>25</v>
      </c>
      <c r="AB22" s="16">
        <f t="shared" si="10"/>
        <v>23</v>
      </c>
      <c r="AC22" s="47">
        <f t="shared" si="10"/>
        <v>48</v>
      </c>
    </row>
    <row r="23" spans="1:29" ht="12.6" customHeight="1" x14ac:dyDescent="0.2">
      <c r="A23" s="562" t="s">
        <v>18</v>
      </c>
      <c r="B23" s="3" t="s">
        <v>86</v>
      </c>
      <c r="C23" s="12">
        <v>2</v>
      </c>
      <c r="D23" s="13">
        <v>3</v>
      </c>
      <c r="E23" s="14">
        <v>5</v>
      </c>
      <c r="F23" s="12">
        <v>1</v>
      </c>
      <c r="G23" s="13"/>
      <c r="H23" s="14">
        <v>1</v>
      </c>
      <c r="I23" s="12"/>
      <c r="J23" s="13"/>
      <c r="K23" s="14"/>
      <c r="L23" s="12">
        <v>2</v>
      </c>
      <c r="M23" s="13"/>
      <c r="N23" s="14">
        <v>2</v>
      </c>
      <c r="O23" s="12"/>
      <c r="P23" s="13"/>
      <c r="Q23" s="46"/>
      <c r="R23" s="87"/>
      <c r="S23" s="87"/>
      <c r="T23" s="87"/>
      <c r="U23" s="12"/>
      <c r="V23" s="13"/>
      <c r="W23" s="14"/>
      <c r="X23" s="12">
        <v>1</v>
      </c>
      <c r="Y23" s="13">
        <v>1</v>
      </c>
      <c r="Z23" s="14">
        <v>2</v>
      </c>
      <c r="AA23" s="12">
        <f t="shared" ref="AA23:AB32" si="11">SUM(C23,F23,I23,L23,O23,R23,U23,X23)</f>
        <v>6</v>
      </c>
      <c r="AB23" s="13">
        <f t="shared" si="11"/>
        <v>4</v>
      </c>
      <c r="AC23" s="46">
        <f t="shared" ref="AC23:AC32" si="12">SUM(AA23:AB23)</f>
        <v>10</v>
      </c>
    </row>
    <row r="24" spans="1:29" ht="12.6" customHeight="1" x14ac:dyDescent="0.2">
      <c r="A24" s="574"/>
      <c r="B24" s="3" t="s">
        <v>2</v>
      </c>
      <c r="C24" s="12">
        <v>8</v>
      </c>
      <c r="D24" s="13">
        <v>5</v>
      </c>
      <c r="E24" s="14">
        <v>13</v>
      </c>
      <c r="F24" s="12"/>
      <c r="G24" s="13"/>
      <c r="H24" s="14"/>
      <c r="I24" s="12"/>
      <c r="J24" s="13"/>
      <c r="K24" s="14"/>
      <c r="L24" s="12"/>
      <c r="M24" s="13"/>
      <c r="N24" s="14"/>
      <c r="O24" s="12"/>
      <c r="P24" s="13"/>
      <c r="Q24" s="46"/>
      <c r="R24" s="87"/>
      <c r="S24" s="87"/>
      <c r="T24" s="87"/>
      <c r="U24" s="12"/>
      <c r="V24" s="13"/>
      <c r="W24" s="14"/>
      <c r="X24" s="12">
        <v>1</v>
      </c>
      <c r="Y24" s="13">
        <v>1</v>
      </c>
      <c r="Z24" s="14">
        <v>2</v>
      </c>
      <c r="AA24" s="12">
        <f t="shared" si="11"/>
        <v>9</v>
      </c>
      <c r="AB24" s="13">
        <f t="shared" si="11"/>
        <v>6</v>
      </c>
      <c r="AC24" s="46">
        <f t="shared" si="12"/>
        <v>15</v>
      </c>
    </row>
    <row r="25" spans="1:29" ht="12.6" customHeight="1" x14ac:dyDescent="0.2">
      <c r="A25" s="92" t="s">
        <v>133</v>
      </c>
      <c r="B25" s="3" t="s">
        <v>90</v>
      </c>
      <c r="C25" s="12"/>
      <c r="D25" s="13">
        <v>1</v>
      </c>
      <c r="E25" s="14">
        <v>1</v>
      </c>
      <c r="F25" s="12"/>
      <c r="G25" s="13"/>
      <c r="H25" s="14"/>
      <c r="I25" s="12"/>
      <c r="J25" s="13"/>
      <c r="K25" s="14"/>
      <c r="L25" s="12"/>
      <c r="M25" s="13"/>
      <c r="N25" s="14"/>
      <c r="O25" s="12"/>
      <c r="P25" s="13"/>
      <c r="Q25" s="46"/>
      <c r="R25" s="87"/>
      <c r="S25" s="87"/>
      <c r="T25" s="87"/>
      <c r="U25" s="12"/>
      <c r="V25" s="13"/>
      <c r="W25" s="14"/>
      <c r="X25" s="12"/>
      <c r="Y25" s="13"/>
      <c r="Z25" s="14"/>
      <c r="AA25" s="12">
        <f t="shared" ref="AA25" si="13">SUM(C25,F25,I25,L25,O25,R25,U25,X25)</f>
        <v>0</v>
      </c>
      <c r="AB25" s="13">
        <f t="shared" ref="AB25" si="14">SUM(D25,G25,J25,M25,P25,S25,V25,Y25)</f>
        <v>1</v>
      </c>
      <c r="AC25" s="46">
        <f t="shared" ref="AC25" si="15">SUM(AA25:AB25)</f>
        <v>1</v>
      </c>
    </row>
    <row r="26" spans="1:29" ht="12.6" customHeight="1" x14ac:dyDescent="0.2">
      <c r="A26" s="123" t="s">
        <v>19</v>
      </c>
      <c r="B26" s="3" t="s">
        <v>2</v>
      </c>
      <c r="C26" s="12"/>
      <c r="D26" s="13">
        <v>1</v>
      </c>
      <c r="E26" s="14">
        <v>1</v>
      </c>
      <c r="F26" s="12"/>
      <c r="G26" s="13"/>
      <c r="H26" s="14"/>
      <c r="I26" s="12"/>
      <c r="J26" s="13"/>
      <c r="K26" s="14"/>
      <c r="L26" s="12"/>
      <c r="M26" s="13"/>
      <c r="N26" s="14"/>
      <c r="O26" s="12">
        <v>1</v>
      </c>
      <c r="P26" s="13"/>
      <c r="Q26" s="46">
        <v>1</v>
      </c>
      <c r="R26" s="87"/>
      <c r="S26" s="87"/>
      <c r="T26" s="87"/>
      <c r="U26" s="12"/>
      <c r="V26" s="13"/>
      <c r="W26" s="14"/>
      <c r="X26" s="12"/>
      <c r="Y26" s="13"/>
      <c r="Z26" s="14"/>
      <c r="AA26" s="12">
        <f t="shared" si="11"/>
        <v>1</v>
      </c>
      <c r="AB26" s="13">
        <f t="shared" si="11"/>
        <v>1</v>
      </c>
      <c r="AC26" s="46">
        <f t="shared" si="12"/>
        <v>2</v>
      </c>
    </row>
    <row r="27" spans="1:29" ht="12.6" customHeight="1" x14ac:dyDescent="0.2">
      <c r="A27" s="123" t="s">
        <v>20</v>
      </c>
      <c r="B27" s="3" t="s">
        <v>2</v>
      </c>
      <c r="C27" s="12">
        <v>2</v>
      </c>
      <c r="D27" s="13">
        <v>1</v>
      </c>
      <c r="E27" s="14">
        <v>3</v>
      </c>
      <c r="F27" s="12"/>
      <c r="G27" s="13"/>
      <c r="H27" s="14"/>
      <c r="I27" s="12"/>
      <c r="J27" s="13"/>
      <c r="K27" s="14"/>
      <c r="L27" s="12"/>
      <c r="M27" s="13"/>
      <c r="N27" s="14"/>
      <c r="O27" s="12"/>
      <c r="P27" s="13"/>
      <c r="Q27" s="46"/>
      <c r="R27" s="87"/>
      <c r="S27" s="87"/>
      <c r="T27" s="87"/>
      <c r="U27" s="12"/>
      <c r="V27" s="13"/>
      <c r="W27" s="14"/>
      <c r="X27" s="12"/>
      <c r="Y27" s="13"/>
      <c r="Z27" s="14"/>
      <c r="AA27" s="12">
        <f t="shared" si="11"/>
        <v>2</v>
      </c>
      <c r="AB27" s="13">
        <f t="shared" si="11"/>
        <v>1</v>
      </c>
      <c r="AC27" s="46">
        <f t="shared" si="12"/>
        <v>3</v>
      </c>
    </row>
    <row r="28" spans="1:29" ht="12.6" customHeight="1" x14ac:dyDescent="0.2">
      <c r="A28" s="123" t="s">
        <v>165</v>
      </c>
      <c r="B28" s="3" t="s">
        <v>2</v>
      </c>
      <c r="C28" s="12">
        <v>1</v>
      </c>
      <c r="D28" s="13"/>
      <c r="E28" s="14">
        <v>1</v>
      </c>
      <c r="F28" s="12"/>
      <c r="G28" s="13"/>
      <c r="H28" s="14"/>
      <c r="I28" s="12"/>
      <c r="J28" s="13"/>
      <c r="K28" s="14"/>
      <c r="L28" s="12"/>
      <c r="M28" s="13"/>
      <c r="N28" s="14"/>
      <c r="O28" s="12"/>
      <c r="P28" s="13"/>
      <c r="Q28" s="46"/>
      <c r="R28" s="87"/>
      <c r="S28" s="87"/>
      <c r="T28" s="87"/>
      <c r="U28" s="12"/>
      <c r="V28" s="13"/>
      <c r="W28" s="14"/>
      <c r="X28" s="12"/>
      <c r="Y28" s="13"/>
      <c r="Z28" s="14"/>
      <c r="AA28" s="12">
        <f t="shared" si="11"/>
        <v>1</v>
      </c>
      <c r="AB28" s="13">
        <f t="shared" si="11"/>
        <v>0</v>
      </c>
      <c r="AC28" s="46">
        <f t="shared" si="12"/>
        <v>1</v>
      </c>
    </row>
    <row r="29" spans="1:29" ht="12.6" customHeight="1" x14ac:dyDescent="0.2">
      <c r="A29" s="123" t="s">
        <v>149</v>
      </c>
      <c r="B29" s="3" t="s">
        <v>2</v>
      </c>
      <c r="C29" s="12"/>
      <c r="D29" s="13"/>
      <c r="E29" s="14"/>
      <c r="F29" s="12"/>
      <c r="G29" s="13"/>
      <c r="H29" s="14"/>
      <c r="I29" s="12"/>
      <c r="J29" s="13"/>
      <c r="K29" s="14"/>
      <c r="L29" s="12"/>
      <c r="M29" s="13"/>
      <c r="N29" s="14"/>
      <c r="O29" s="12"/>
      <c r="P29" s="13"/>
      <c r="Q29" s="46"/>
      <c r="R29" s="87"/>
      <c r="S29" s="87"/>
      <c r="T29" s="87"/>
      <c r="U29" s="12"/>
      <c r="V29" s="13"/>
      <c r="W29" s="14"/>
      <c r="X29" s="12"/>
      <c r="Y29" s="13"/>
      <c r="Z29" s="14"/>
      <c r="AA29" s="12">
        <f t="shared" si="11"/>
        <v>0</v>
      </c>
      <c r="AB29" s="13">
        <f t="shared" si="11"/>
        <v>0</v>
      </c>
      <c r="AC29" s="46">
        <f t="shared" si="12"/>
        <v>0</v>
      </c>
    </row>
    <row r="30" spans="1:29" ht="12.6" customHeight="1" x14ac:dyDescent="0.2">
      <c r="A30" s="123" t="s">
        <v>166</v>
      </c>
      <c r="B30" s="3" t="s">
        <v>87</v>
      </c>
      <c r="C30" s="12"/>
      <c r="D30" s="13"/>
      <c r="E30" s="14"/>
      <c r="F30" s="12"/>
      <c r="G30" s="13"/>
      <c r="H30" s="14"/>
      <c r="I30" s="12"/>
      <c r="J30" s="13"/>
      <c r="K30" s="14"/>
      <c r="L30" s="12"/>
      <c r="M30" s="13"/>
      <c r="N30" s="14"/>
      <c r="O30" s="12"/>
      <c r="P30" s="13"/>
      <c r="Q30" s="46"/>
      <c r="R30" s="87"/>
      <c r="S30" s="87"/>
      <c r="T30" s="87"/>
      <c r="U30" s="12"/>
      <c r="V30" s="13"/>
      <c r="W30" s="14"/>
      <c r="X30" s="12"/>
      <c r="Y30" s="13"/>
      <c r="Z30" s="14"/>
      <c r="AA30" s="12">
        <f t="shared" si="11"/>
        <v>0</v>
      </c>
      <c r="AB30" s="13">
        <f t="shared" si="11"/>
        <v>0</v>
      </c>
      <c r="AC30" s="46">
        <f t="shared" si="12"/>
        <v>0</v>
      </c>
    </row>
    <row r="31" spans="1:29" ht="12.6" customHeight="1" x14ac:dyDescent="0.2">
      <c r="A31" s="123" t="s">
        <v>21</v>
      </c>
      <c r="B31" s="3" t="s">
        <v>2</v>
      </c>
      <c r="C31" s="12">
        <v>2</v>
      </c>
      <c r="D31" s="13">
        <v>3</v>
      </c>
      <c r="E31" s="14">
        <v>5</v>
      </c>
      <c r="F31" s="12">
        <v>1</v>
      </c>
      <c r="G31" s="13"/>
      <c r="H31" s="14">
        <v>1</v>
      </c>
      <c r="I31" s="12"/>
      <c r="J31" s="13"/>
      <c r="K31" s="14"/>
      <c r="L31" s="12"/>
      <c r="M31" s="13"/>
      <c r="N31" s="14"/>
      <c r="O31" s="12"/>
      <c r="P31" s="13"/>
      <c r="Q31" s="46"/>
      <c r="R31" s="87"/>
      <c r="S31" s="87"/>
      <c r="T31" s="87"/>
      <c r="U31" s="12"/>
      <c r="V31" s="13"/>
      <c r="W31" s="14"/>
      <c r="X31" s="12"/>
      <c r="Y31" s="13"/>
      <c r="Z31" s="14"/>
      <c r="AA31" s="12">
        <f t="shared" si="11"/>
        <v>3</v>
      </c>
      <c r="AB31" s="13">
        <f t="shared" si="11"/>
        <v>3</v>
      </c>
      <c r="AC31" s="46">
        <f t="shared" si="12"/>
        <v>6</v>
      </c>
    </row>
    <row r="32" spans="1:29" ht="12.6" customHeight="1" x14ac:dyDescent="0.2">
      <c r="A32" s="123" t="s">
        <v>22</v>
      </c>
      <c r="B32" s="3" t="s">
        <v>2</v>
      </c>
      <c r="C32" s="12"/>
      <c r="D32" s="13">
        <v>1</v>
      </c>
      <c r="E32" s="14">
        <v>1</v>
      </c>
      <c r="F32" s="12"/>
      <c r="G32" s="13"/>
      <c r="H32" s="14"/>
      <c r="I32" s="12"/>
      <c r="J32" s="13"/>
      <c r="K32" s="14"/>
      <c r="L32" s="12"/>
      <c r="M32" s="13"/>
      <c r="N32" s="14"/>
      <c r="O32" s="12"/>
      <c r="P32" s="13"/>
      <c r="Q32" s="46"/>
      <c r="R32" s="87"/>
      <c r="S32" s="87"/>
      <c r="T32" s="87"/>
      <c r="U32" s="12"/>
      <c r="V32" s="13"/>
      <c r="W32" s="14"/>
      <c r="X32" s="12"/>
      <c r="Y32" s="13"/>
      <c r="Z32" s="14"/>
      <c r="AA32" s="12">
        <f t="shared" si="11"/>
        <v>0</v>
      </c>
      <c r="AB32" s="13">
        <f t="shared" si="11"/>
        <v>1</v>
      </c>
      <c r="AC32" s="46">
        <f t="shared" si="12"/>
        <v>1</v>
      </c>
    </row>
    <row r="33" spans="1:29" s="4" customFormat="1" ht="12.6" customHeight="1" x14ac:dyDescent="0.2">
      <c r="A33" s="66" t="s">
        <v>94</v>
      </c>
      <c r="B33" s="9"/>
      <c r="C33" s="15">
        <f t="shared" ref="C33:AC33" si="16">SUM(C23:C32)</f>
        <v>15</v>
      </c>
      <c r="D33" s="16">
        <f t="shared" si="16"/>
        <v>15</v>
      </c>
      <c r="E33" s="17">
        <f t="shared" si="16"/>
        <v>30</v>
      </c>
      <c r="F33" s="15">
        <f t="shared" si="16"/>
        <v>2</v>
      </c>
      <c r="G33" s="16">
        <f t="shared" si="16"/>
        <v>0</v>
      </c>
      <c r="H33" s="17">
        <f t="shared" si="16"/>
        <v>2</v>
      </c>
      <c r="I33" s="15">
        <f t="shared" si="16"/>
        <v>0</v>
      </c>
      <c r="J33" s="16">
        <f t="shared" si="16"/>
        <v>0</v>
      </c>
      <c r="K33" s="17">
        <f t="shared" si="16"/>
        <v>0</v>
      </c>
      <c r="L33" s="15">
        <f t="shared" si="16"/>
        <v>2</v>
      </c>
      <c r="M33" s="16">
        <f t="shared" si="16"/>
        <v>0</v>
      </c>
      <c r="N33" s="17">
        <f t="shared" si="16"/>
        <v>2</v>
      </c>
      <c r="O33" s="15">
        <f t="shared" si="16"/>
        <v>1</v>
      </c>
      <c r="P33" s="16">
        <f t="shared" si="16"/>
        <v>0</v>
      </c>
      <c r="Q33" s="47">
        <f t="shared" si="16"/>
        <v>1</v>
      </c>
      <c r="R33" s="88">
        <f t="shared" si="16"/>
        <v>0</v>
      </c>
      <c r="S33" s="88">
        <f t="shared" si="16"/>
        <v>0</v>
      </c>
      <c r="T33" s="88">
        <f t="shared" si="16"/>
        <v>0</v>
      </c>
      <c r="U33" s="15">
        <f t="shared" si="16"/>
        <v>0</v>
      </c>
      <c r="V33" s="16">
        <f t="shared" si="16"/>
        <v>0</v>
      </c>
      <c r="W33" s="17">
        <f t="shared" si="16"/>
        <v>0</v>
      </c>
      <c r="X33" s="15">
        <f t="shared" si="16"/>
        <v>2</v>
      </c>
      <c r="Y33" s="16">
        <f t="shared" si="16"/>
        <v>2</v>
      </c>
      <c r="Z33" s="17">
        <f t="shared" si="16"/>
        <v>4</v>
      </c>
      <c r="AA33" s="15">
        <f>SUM(AA23:AA32)</f>
        <v>22</v>
      </c>
      <c r="AB33" s="16">
        <f t="shared" si="16"/>
        <v>17</v>
      </c>
      <c r="AC33" s="47">
        <f t="shared" si="16"/>
        <v>39</v>
      </c>
    </row>
    <row r="34" spans="1:29" ht="12.6" customHeight="1" x14ac:dyDescent="0.2">
      <c r="A34" s="123" t="s">
        <v>23</v>
      </c>
      <c r="B34" s="3" t="s">
        <v>2</v>
      </c>
      <c r="C34" s="12"/>
      <c r="D34" s="13">
        <v>5</v>
      </c>
      <c r="E34" s="14">
        <v>5</v>
      </c>
      <c r="F34" s="12"/>
      <c r="G34" s="13">
        <v>1</v>
      </c>
      <c r="H34" s="14">
        <v>1</v>
      </c>
      <c r="I34" s="12"/>
      <c r="J34" s="13"/>
      <c r="K34" s="14"/>
      <c r="L34" s="12"/>
      <c r="M34" s="13">
        <v>1</v>
      </c>
      <c r="N34" s="14">
        <v>1</v>
      </c>
      <c r="O34" s="12"/>
      <c r="P34" s="13"/>
      <c r="Q34" s="46"/>
      <c r="R34" s="87"/>
      <c r="S34" s="87"/>
      <c r="T34" s="87"/>
      <c r="U34" s="12">
        <v>1</v>
      </c>
      <c r="V34" s="13"/>
      <c r="W34" s="14">
        <v>1</v>
      </c>
      <c r="X34" s="12"/>
      <c r="Y34" s="13"/>
      <c r="Z34" s="14"/>
      <c r="AA34" s="12">
        <f t="shared" ref="AA34:AB35" si="17">SUM(C34,F34,I34,L34,O34,R34,U34,X34)</f>
        <v>1</v>
      </c>
      <c r="AB34" s="13">
        <f t="shared" si="17"/>
        <v>7</v>
      </c>
      <c r="AC34" s="46">
        <f t="shared" ref="AC34:AC35" si="18">SUM(AA34:AB34)</f>
        <v>8</v>
      </c>
    </row>
    <row r="35" spans="1:29" ht="12.6" customHeight="1" x14ac:dyDescent="0.2">
      <c r="A35" s="123" t="s">
        <v>24</v>
      </c>
      <c r="B35" s="3" t="s">
        <v>86</v>
      </c>
      <c r="C35" s="12"/>
      <c r="D35" s="13">
        <v>5</v>
      </c>
      <c r="E35" s="14">
        <v>5</v>
      </c>
      <c r="F35" s="12"/>
      <c r="G35" s="13"/>
      <c r="H35" s="14"/>
      <c r="I35" s="12"/>
      <c r="J35" s="13"/>
      <c r="K35" s="14"/>
      <c r="L35" s="12"/>
      <c r="M35" s="13">
        <v>1</v>
      </c>
      <c r="N35" s="14">
        <v>1</v>
      </c>
      <c r="O35" s="12"/>
      <c r="P35" s="13"/>
      <c r="Q35" s="46"/>
      <c r="R35" s="87"/>
      <c r="S35" s="87"/>
      <c r="T35" s="87"/>
      <c r="U35" s="12">
        <v>4</v>
      </c>
      <c r="V35" s="13">
        <v>5</v>
      </c>
      <c r="W35" s="14">
        <v>9</v>
      </c>
      <c r="X35" s="12"/>
      <c r="Y35" s="13"/>
      <c r="Z35" s="14"/>
      <c r="AA35" s="12">
        <f t="shared" si="17"/>
        <v>4</v>
      </c>
      <c r="AB35" s="13">
        <f t="shared" si="17"/>
        <v>11</v>
      </c>
      <c r="AC35" s="46">
        <f t="shared" si="18"/>
        <v>15</v>
      </c>
    </row>
    <row r="36" spans="1:29" s="4" customFormat="1" ht="12.6" customHeight="1" x14ac:dyDescent="0.2">
      <c r="A36" s="66" t="s">
        <v>95</v>
      </c>
      <c r="B36" s="9"/>
      <c r="C36" s="15">
        <f>SUM(C34:C35)</f>
        <v>0</v>
      </c>
      <c r="D36" s="16">
        <f t="shared" ref="D36:AC36" si="19">SUM(D34:D35)</f>
        <v>10</v>
      </c>
      <c r="E36" s="17">
        <f t="shared" si="19"/>
        <v>10</v>
      </c>
      <c r="F36" s="15">
        <f t="shared" si="19"/>
        <v>0</v>
      </c>
      <c r="G36" s="16">
        <f t="shared" si="19"/>
        <v>1</v>
      </c>
      <c r="H36" s="17">
        <f t="shared" si="19"/>
        <v>1</v>
      </c>
      <c r="I36" s="15">
        <f t="shared" si="19"/>
        <v>0</v>
      </c>
      <c r="J36" s="16">
        <f t="shared" si="19"/>
        <v>0</v>
      </c>
      <c r="K36" s="17">
        <f t="shared" si="19"/>
        <v>0</v>
      </c>
      <c r="L36" s="15">
        <f t="shared" si="19"/>
        <v>0</v>
      </c>
      <c r="M36" s="16">
        <f t="shared" si="19"/>
        <v>2</v>
      </c>
      <c r="N36" s="17">
        <f t="shared" si="19"/>
        <v>2</v>
      </c>
      <c r="O36" s="15">
        <f t="shared" si="19"/>
        <v>0</v>
      </c>
      <c r="P36" s="16">
        <f t="shared" si="19"/>
        <v>0</v>
      </c>
      <c r="Q36" s="47">
        <f t="shared" si="19"/>
        <v>0</v>
      </c>
      <c r="R36" s="88">
        <f t="shared" si="19"/>
        <v>0</v>
      </c>
      <c r="S36" s="88">
        <f t="shared" si="19"/>
        <v>0</v>
      </c>
      <c r="T36" s="88">
        <f t="shared" si="19"/>
        <v>0</v>
      </c>
      <c r="U36" s="15">
        <f t="shared" si="19"/>
        <v>5</v>
      </c>
      <c r="V36" s="16">
        <f t="shared" si="19"/>
        <v>5</v>
      </c>
      <c r="W36" s="17">
        <f t="shared" si="19"/>
        <v>10</v>
      </c>
      <c r="X36" s="15">
        <f t="shared" si="19"/>
        <v>0</v>
      </c>
      <c r="Y36" s="16">
        <f t="shared" si="19"/>
        <v>0</v>
      </c>
      <c r="Z36" s="17">
        <f t="shared" si="19"/>
        <v>0</v>
      </c>
      <c r="AA36" s="15">
        <f t="shared" si="19"/>
        <v>5</v>
      </c>
      <c r="AB36" s="16">
        <f t="shared" si="19"/>
        <v>18</v>
      </c>
      <c r="AC36" s="47">
        <f t="shared" si="19"/>
        <v>23</v>
      </c>
    </row>
    <row r="37" spans="1:29" ht="12.6" customHeight="1" x14ac:dyDescent="0.2">
      <c r="A37" s="123" t="s">
        <v>25</v>
      </c>
      <c r="B37" s="3" t="s">
        <v>2</v>
      </c>
      <c r="C37" s="12">
        <v>41</v>
      </c>
      <c r="D37" s="13">
        <v>21</v>
      </c>
      <c r="E37" s="14">
        <v>62</v>
      </c>
      <c r="F37" s="12">
        <v>17</v>
      </c>
      <c r="G37" s="13">
        <v>4</v>
      </c>
      <c r="H37" s="14">
        <v>21</v>
      </c>
      <c r="I37" s="12"/>
      <c r="J37" s="13"/>
      <c r="K37" s="14"/>
      <c r="L37" s="12">
        <v>3</v>
      </c>
      <c r="M37" s="13">
        <v>1</v>
      </c>
      <c r="N37" s="14">
        <v>4</v>
      </c>
      <c r="O37" s="12">
        <v>3</v>
      </c>
      <c r="P37" s="13"/>
      <c r="Q37" s="46">
        <v>3</v>
      </c>
      <c r="R37" s="87"/>
      <c r="S37" s="87"/>
      <c r="T37" s="87"/>
      <c r="U37" s="12">
        <v>1</v>
      </c>
      <c r="V37" s="13"/>
      <c r="W37" s="14">
        <v>1</v>
      </c>
      <c r="X37" s="12">
        <v>2</v>
      </c>
      <c r="Y37" s="13">
        <v>1</v>
      </c>
      <c r="Z37" s="14">
        <v>3</v>
      </c>
      <c r="AA37" s="12">
        <f t="shared" ref="AA37:AB46" si="20">SUM(C37,F37,I37,L37,O37,R37,U37,X37)</f>
        <v>67</v>
      </c>
      <c r="AB37" s="13">
        <f t="shared" si="20"/>
        <v>27</v>
      </c>
      <c r="AC37" s="46">
        <f t="shared" ref="AC37:AC46" si="21">SUM(AA37:AB37)</f>
        <v>94</v>
      </c>
    </row>
    <row r="38" spans="1:29" ht="12.6" customHeight="1" x14ac:dyDescent="0.2">
      <c r="A38" s="73" t="s">
        <v>169</v>
      </c>
      <c r="B38" s="74" t="s">
        <v>87</v>
      </c>
      <c r="C38" s="75"/>
      <c r="D38" s="76"/>
      <c r="E38" s="77"/>
      <c r="F38" s="75"/>
      <c r="G38" s="76"/>
      <c r="H38" s="77"/>
      <c r="I38" s="75"/>
      <c r="J38" s="76"/>
      <c r="K38" s="77"/>
      <c r="L38" s="75"/>
      <c r="M38" s="76"/>
      <c r="N38" s="77"/>
      <c r="O38" s="75"/>
      <c r="P38" s="76"/>
      <c r="Q38" s="78"/>
      <c r="R38" s="130"/>
      <c r="S38" s="130"/>
      <c r="T38" s="130"/>
      <c r="U38" s="75"/>
      <c r="V38" s="76"/>
      <c r="W38" s="77"/>
      <c r="X38" s="75"/>
      <c r="Y38" s="76"/>
      <c r="Z38" s="77"/>
      <c r="AA38" s="75">
        <f t="shared" si="20"/>
        <v>0</v>
      </c>
      <c r="AB38" s="76">
        <f t="shared" si="20"/>
        <v>0</v>
      </c>
      <c r="AC38" s="78">
        <f t="shared" si="21"/>
        <v>0</v>
      </c>
    </row>
    <row r="39" spans="1:29" ht="12.6" customHeight="1" x14ac:dyDescent="0.2">
      <c r="A39" s="73" t="s">
        <v>170</v>
      </c>
      <c r="B39" s="74" t="s">
        <v>87</v>
      </c>
      <c r="C39" s="75">
        <v>1</v>
      </c>
      <c r="D39" s="76"/>
      <c r="E39" s="77">
        <v>1</v>
      </c>
      <c r="F39" s="75"/>
      <c r="G39" s="76"/>
      <c r="H39" s="77"/>
      <c r="I39" s="75"/>
      <c r="J39" s="76"/>
      <c r="K39" s="77"/>
      <c r="L39" s="75"/>
      <c r="M39" s="76"/>
      <c r="N39" s="77"/>
      <c r="O39" s="75"/>
      <c r="P39" s="76"/>
      <c r="Q39" s="78"/>
      <c r="R39" s="130"/>
      <c r="S39" s="130"/>
      <c r="T39" s="130"/>
      <c r="U39" s="75"/>
      <c r="V39" s="76"/>
      <c r="W39" s="77"/>
      <c r="X39" s="75"/>
      <c r="Y39" s="76"/>
      <c r="Z39" s="77"/>
      <c r="AA39" s="75">
        <f t="shared" si="20"/>
        <v>1</v>
      </c>
      <c r="AB39" s="76">
        <f t="shared" si="20"/>
        <v>0</v>
      </c>
      <c r="AC39" s="78">
        <f t="shared" si="21"/>
        <v>1</v>
      </c>
    </row>
    <row r="40" spans="1:29" ht="12.6" customHeight="1" x14ac:dyDescent="0.2">
      <c r="A40" s="73" t="s">
        <v>159</v>
      </c>
      <c r="B40" s="74" t="s">
        <v>87</v>
      </c>
      <c r="C40" s="75">
        <v>1</v>
      </c>
      <c r="D40" s="76">
        <v>1</v>
      </c>
      <c r="E40" s="77">
        <v>2</v>
      </c>
      <c r="F40" s="75"/>
      <c r="G40" s="76"/>
      <c r="H40" s="77"/>
      <c r="I40" s="75"/>
      <c r="J40" s="76"/>
      <c r="K40" s="77"/>
      <c r="L40" s="75"/>
      <c r="M40" s="76"/>
      <c r="N40" s="77"/>
      <c r="O40" s="75"/>
      <c r="P40" s="76"/>
      <c r="Q40" s="78"/>
      <c r="R40" s="130"/>
      <c r="S40" s="130"/>
      <c r="T40" s="130"/>
      <c r="U40" s="75"/>
      <c r="V40" s="76"/>
      <c r="W40" s="77"/>
      <c r="X40" s="75"/>
      <c r="Y40" s="76"/>
      <c r="Z40" s="77"/>
      <c r="AA40" s="75">
        <f t="shared" si="20"/>
        <v>1</v>
      </c>
      <c r="AB40" s="76">
        <f t="shared" si="20"/>
        <v>1</v>
      </c>
      <c r="AC40" s="78">
        <f t="shared" si="21"/>
        <v>2</v>
      </c>
    </row>
    <row r="41" spans="1:29" ht="12.6" customHeight="1" x14ac:dyDescent="0.2">
      <c r="A41" s="125" t="s">
        <v>125</v>
      </c>
      <c r="B41" s="131" t="s">
        <v>126</v>
      </c>
      <c r="C41" s="132">
        <v>1</v>
      </c>
      <c r="D41" s="133">
        <v>1</v>
      </c>
      <c r="E41" s="134">
        <v>2</v>
      </c>
      <c r="F41" s="132"/>
      <c r="G41" s="133"/>
      <c r="H41" s="134"/>
      <c r="I41" s="132"/>
      <c r="J41" s="133"/>
      <c r="K41" s="134"/>
      <c r="L41" s="132"/>
      <c r="M41" s="133">
        <v>1</v>
      </c>
      <c r="N41" s="134">
        <v>1</v>
      </c>
      <c r="O41" s="132"/>
      <c r="P41" s="133"/>
      <c r="Q41" s="135"/>
      <c r="R41" s="136"/>
      <c r="S41" s="136"/>
      <c r="T41" s="136"/>
      <c r="U41" s="132"/>
      <c r="V41" s="133">
        <v>1</v>
      </c>
      <c r="W41" s="134">
        <v>1</v>
      </c>
      <c r="X41" s="132"/>
      <c r="Y41" s="133"/>
      <c r="Z41" s="134"/>
      <c r="AA41" s="132">
        <f t="shared" si="20"/>
        <v>1</v>
      </c>
      <c r="AB41" s="133">
        <f t="shared" si="20"/>
        <v>3</v>
      </c>
      <c r="AC41" s="135">
        <f t="shared" si="21"/>
        <v>4</v>
      </c>
    </row>
    <row r="42" spans="1:29" ht="12.6" customHeight="1" x14ac:dyDescent="0.2">
      <c r="A42" s="123"/>
      <c r="B42" s="3" t="s">
        <v>2</v>
      </c>
      <c r="C42" s="12">
        <v>5</v>
      </c>
      <c r="D42" s="13">
        <v>4</v>
      </c>
      <c r="E42" s="14">
        <v>9</v>
      </c>
      <c r="F42" s="12"/>
      <c r="G42" s="13"/>
      <c r="H42" s="14"/>
      <c r="I42" s="12"/>
      <c r="J42" s="13"/>
      <c r="K42" s="14"/>
      <c r="L42" s="12"/>
      <c r="M42" s="13"/>
      <c r="N42" s="14"/>
      <c r="O42" s="12">
        <v>1</v>
      </c>
      <c r="P42" s="13"/>
      <c r="Q42" s="46">
        <v>1</v>
      </c>
      <c r="R42" s="87"/>
      <c r="S42" s="87"/>
      <c r="T42" s="87"/>
      <c r="U42" s="12"/>
      <c r="V42" s="13"/>
      <c r="W42" s="14"/>
      <c r="X42" s="12">
        <v>1</v>
      </c>
      <c r="Y42" s="13"/>
      <c r="Z42" s="14">
        <v>1</v>
      </c>
      <c r="AA42" s="12">
        <f t="shared" si="20"/>
        <v>7</v>
      </c>
      <c r="AB42" s="13">
        <f t="shared" si="20"/>
        <v>4</v>
      </c>
      <c r="AC42" s="46">
        <f t="shared" si="21"/>
        <v>11</v>
      </c>
    </row>
    <row r="43" spans="1:29" ht="12.6" customHeight="1" x14ac:dyDescent="0.2">
      <c r="A43" s="66" t="s">
        <v>127</v>
      </c>
      <c r="B43" s="9"/>
      <c r="C43" s="15">
        <f>SUM(C41:C42)</f>
        <v>6</v>
      </c>
      <c r="D43" s="16">
        <f t="shared" ref="D43:AC43" si="22">SUM(D41:D42)</f>
        <v>5</v>
      </c>
      <c r="E43" s="17">
        <f t="shared" si="22"/>
        <v>11</v>
      </c>
      <c r="F43" s="15">
        <f t="shared" si="22"/>
        <v>0</v>
      </c>
      <c r="G43" s="16">
        <f t="shared" si="22"/>
        <v>0</v>
      </c>
      <c r="H43" s="17">
        <f t="shared" si="22"/>
        <v>0</v>
      </c>
      <c r="I43" s="15">
        <f t="shared" si="22"/>
        <v>0</v>
      </c>
      <c r="J43" s="16">
        <f t="shared" si="22"/>
        <v>0</v>
      </c>
      <c r="K43" s="17">
        <f t="shared" si="22"/>
        <v>0</v>
      </c>
      <c r="L43" s="15">
        <f t="shared" si="22"/>
        <v>0</v>
      </c>
      <c r="M43" s="16">
        <f t="shared" si="22"/>
        <v>1</v>
      </c>
      <c r="N43" s="17">
        <f t="shared" si="22"/>
        <v>1</v>
      </c>
      <c r="O43" s="15">
        <f t="shared" si="22"/>
        <v>1</v>
      </c>
      <c r="P43" s="16">
        <f t="shared" si="22"/>
        <v>0</v>
      </c>
      <c r="Q43" s="47">
        <f t="shared" si="22"/>
        <v>1</v>
      </c>
      <c r="R43" s="88">
        <f t="shared" si="22"/>
        <v>0</v>
      </c>
      <c r="S43" s="88">
        <f t="shared" si="22"/>
        <v>0</v>
      </c>
      <c r="T43" s="88">
        <f t="shared" si="22"/>
        <v>0</v>
      </c>
      <c r="U43" s="15">
        <f t="shared" si="22"/>
        <v>0</v>
      </c>
      <c r="V43" s="16">
        <f t="shared" si="22"/>
        <v>1</v>
      </c>
      <c r="W43" s="17">
        <f t="shared" si="22"/>
        <v>1</v>
      </c>
      <c r="X43" s="15">
        <f t="shared" si="22"/>
        <v>1</v>
      </c>
      <c r="Y43" s="16">
        <f t="shared" si="22"/>
        <v>0</v>
      </c>
      <c r="Z43" s="17">
        <f t="shared" si="22"/>
        <v>1</v>
      </c>
      <c r="AA43" s="15">
        <f t="shared" si="22"/>
        <v>8</v>
      </c>
      <c r="AB43" s="16">
        <f t="shared" si="22"/>
        <v>7</v>
      </c>
      <c r="AC43" s="47">
        <f t="shared" si="22"/>
        <v>15</v>
      </c>
    </row>
    <row r="44" spans="1:29" ht="12.6" customHeight="1" x14ac:dyDescent="0.2">
      <c r="A44" s="73" t="s">
        <v>26</v>
      </c>
      <c r="B44" s="74" t="s">
        <v>2</v>
      </c>
      <c r="C44" s="75">
        <v>12</v>
      </c>
      <c r="D44" s="76">
        <v>12</v>
      </c>
      <c r="E44" s="77">
        <v>24</v>
      </c>
      <c r="F44" s="75">
        <v>10</v>
      </c>
      <c r="G44" s="76"/>
      <c r="H44" s="77">
        <v>10</v>
      </c>
      <c r="I44" s="75"/>
      <c r="J44" s="76"/>
      <c r="K44" s="77"/>
      <c r="L44" s="75"/>
      <c r="M44" s="76"/>
      <c r="N44" s="77"/>
      <c r="O44" s="75">
        <v>1</v>
      </c>
      <c r="P44" s="76">
        <v>2</v>
      </c>
      <c r="Q44" s="78">
        <v>3</v>
      </c>
      <c r="R44" s="130"/>
      <c r="S44" s="130"/>
      <c r="T44" s="130"/>
      <c r="U44" s="75"/>
      <c r="V44" s="76"/>
      <c r="W44" s="77"/>
      <c r="X44" s="75">
        <v>1</v>
      </c>
      <c r="Y44" s="76"/>
      <c r="Z44" s="77">
        <v>1</v>
      </c>
      <c r="AA44" s="75">
        <f t="shared" si="20"/>
        <v>24</v>
      </c>
      <c r="AB44" s="76">
        <f t="shared" si="20"/>
        <v>14</v>
      </c>
      <c r="AC44" s="78">
        <f t="shared" si="21"/>
        <v>38</v>
      </c>
    </row>
    <row r="45" spans="1:29" ht="12.6" customHeight="1" x14ac:dyDescent="0.2">
      <c r="A45" s="73" t="s">
        <v>27</v>
      </c>
      <c r="B45" s="74" t="s">
        <v>90</v>
      </c>
      <c r="C45" s="75"/>
      <c r="D45" s="76">
        <v>4</v>
      </c>
      <c r="E45" s="77">
        <v>4</v>
      </c>
      <c r="F45" s="75"/>
      <c r="G45" s="76"/>
      <c r="H45" s="77"/>
      <c r="I45" s="75"/>
      <c r="J45" s="76"/>
      <c r="K45" s="77"/>
      <c r="L45" s="75"/>
      <c r="M45" s="76">
        <v>1</v>
      </c>
      <c r="N45" s="77">
        <v>1</v>
      </c>
      <c r="O45" s="75"/>
      <c r="P45" s="76"/>
      <c r="Q45" s="78"/>
      <c r="R45" s="130"/>
      <c r="S45" s="130"/>
      <c r="T45" s="130"/>
      <c r="U45" s="75"/>
      <c r="V45" s="76"/>
      <c r="W45" s="77"/>
      <c r="X45" s="75"/>
      <c r="Y45" s="76"/>
      <c r="Z45" s="77"/>
      <c r="AA45" s="75">
        <f t="shared" si="20"/>
        <v>0</v>
      </c>
      <c r="AB45" s="76">
        <f t="shared" si="20"/>
        <v>5</v>
      </c>
      <c r="AC45" s="78">
        <f t="shared" si="21"/>
        <v>5</v>
      </c>
    </row>
    <row r="46" spans="1:29" s="5" customFormat="1" ht="12.6" customHeight="1" x14ac:dyDescent="0.2">
      <c r="A46" s="123" t="s">
        <v>3</v>
      </c>
      <c r="B46" s="3" t="s">
        <v>90</v>
      </c>
      <c r="C46" s="12"/>
      <c r="D46" s="13"/>
      <c r="E46" s="14"/>
      <c r="F46" s="12"/>
      <c r="G46" s="13"/>
      <c r="H46" s="14"/>
      <c r="I46" s="12"/>
      <c r="J46" s="13"/>
      <c r="K46" s="14"/>
      <c r="L46" s="12"/>
      <c r="M46" s="13"/>
      <c r="N46" s="14"/>
      <c r="O46" s="12"/>
      <c r="P46" s="13"/>
      <c r="Q46" s="46"/>
      <c r="R46" s="87"/>
      <c r="S46" s="87"/>
      <c r="T46" s="87"/>
      <c r="U46" s="12"/>
      <c r="V46" s="13"/>
      <c r="W46" s="14"/>
      <c r="X46" s="12"/>
      <c r="Y46" s="13"/>
      <c r="Z46" s="14"/>
      <c r="AA46" s="12">
        <f t="shared" si="20"/>
        <v>0</v>
      </c>
      <c r="AB46" s="13">
        <f t="shared" si="20"/>
        <v>0</v>
      </c>
      <c r="AC46" s="46">
        <f t="shared" si="21"/>
        <v>0</v>
      </c>
    </row>
    <row r="47" spans="1:29" s="10" customFormat="1" ht="12.6" customHeight="1" x14ac:dyDescent="0.25">
      <c r="A47" s="48" t="s">
        <v>96</v>
      </c>
      <c r="B47" s="18"/>
      <c r="C47" s="93">
        <f t="shared" ref="C47:AC47" si="23">SUM(C7,C10,C11,C12,C13,C14,C15,C16,C22,C33,C36,C37,C38,C39,C40,C43,C44,C45,C46)</f>
        <v>159</v>
      </c>
      <c r="D47" s="20">
        <f t="shared" si="23"/>
        <v>125</v>
      </c>
      <c r="E47" s="21">
        <f t="shared" si="23"/>
        <v>284</v>
      </c>
      <c r="F47" s="19">
        <f t="shared" si="23"/>
        <v>31</v>
      </c>
      <c r="G47" s="20">
        <f t="shared" si="23"/>
        <v>6</v>
      </c>
      <c r="H47" s="21">
        <f t="shared" si="23"/>
        <v>37</v>
      </c>
      <c r="I47" s="19">
        <f t="shared" si="23"/>
        <v>1</v>
      </c>
      <c r="J47" s="20">
        <f t="shared" si="23"/>
        <v>1</v>
      </c>
      <c r="K47" s="21">
        <f t="shared" si="23"/>
        <v>2</v>
      </c>
      <c r="L47" s="19">
        <f t="shared" si="23"/>
        <v>17</v>
      </c>
      <c r="M47" s="20">
        <f t="shared" si="23"/>
        <v>13</v>
      </c>
      <c r="N47" s="21">
        <f t="shared" si="23"/>
        <v>30</v>
      </c>
      <c r="O47" s="19">
        <f t="shared" si="23"/>
        <v>10</v>
      </c>
      <c r="P47" s="20">
        <f t="shared" si="23"/>
        <v>4</v>
      </c>
      <c r="Q47" s="49">
        <f t="shared" si="23"/>
        <v>14</v>
      </c>
      <c r="R47" s="18">
        <f t="shared" si="23"/>
        <v>0</v>
      </c>
      <c r="S47" s="18">
        <f t="shared" si="23"/>
        <v>0</v>
      </c>
      <c r="T47" s="18">
        <f t="shared" si="23"/>
        <v>0</v>
      </c>
      <c r="U47" s="19">
        <f t="shared" si="23"/>
        <v>24</v>
      </c>
      <c r="V47" s="20">
        <f t="shared" si="23"/>
        <v>22</v>
      </c>
      <c r="W47" s="21">
        <f t="shared" si="23"/>
        <v>46</v>
      </c>
      <c r="X47" s="19">
        <f t="shared" si="23"/>
        <v>14</v>
      </c>
      <c r="Y47" s="20">
        <f t="shared" si="23"/>
        <v>8</v>
      </c>
      <c r="Z47" s="21">
        <f t="shared" si="23"/>
        <v>22</v>
      </c>
      <c r="AA47" s="19">
        <f t="shared" si="23"/>
        <v>256</v>
      </c>
      <c r="AB47" s="20">
        <f t="shared" si="23"/>
        <v>179</v>
      </c>
      <c r="AC47" s="49">
        <f t="shared" si="23"/>
        <v>435</v>
      </c>
    </row>
    <row r="48" spans="1:29" ht="12.6" customHeight="1" x14ac:dyDescent="0.2">
      <c r="A48" s="123" t="s">
        <v>28</v>
      </c>
      <c r="B48" s="3" t="s">
        <v>2</v>
      </c>
      <c r="C48" s="12">
        <v>21</v>
      </c>
      <c r="D48" s="13">
        <v>33</v>
      </c>
      <c r="E48" s="14">
        <v>54</v>
      </c>
      <c r="F48" s="12">
        <v>1</v>
      </c>
      <c r="G48" s="13">
        <v>2</v>
      </c>
      <c r="H48" s="14">
        <v>3</v>
      </c>
      <c r="I48" s="12"/>
      <c r="J48" s="13"/>
      <c r="K48" s="14"/>
      <c r="L48" s="12">
        <v>7</v>
      </c>
      <c r="M48" s="13">
        <v>1</v>
      </c>
      <c r="N48" s="14">
        <v>8</v>
      </c>
      <c r="O48" s="12">
        <v>1</v>
      </c>
      <c r="P48" s="13"/>
      <c r="Q48" s="46">
        <v>1</v>
      </c>
      <c r="R48" s="87"/>
      <c r="S48" s="87"/>
      <c r="T48" s="87"/>
      <c r="U48" s="12">
        <v>8</v>
      </c>
      <c r="V48" s="13">
        <v>4</v>
      </c>
      <c r="W48" s="14">
        <v>12</v>
      </c>
      <c r="X48" s="12">
        <v>4</v>
      </c>
      <c r="Y48" s="13">
        <v>2</v>
      </c>
      <c r="Z48" s="14">
        <v>6</v>
      </c>
      <c r="AA48" s="12">
        <f t="shared" ref="AA48:AB60" si="24">SUM(C48,F48,I48,L48,O48,R48,U48,X48)</f>
        <v>42</v>
      </c>
      <c r="AB48" s="13">
        <f t="shared" si="24"/>
        <v>42</v>
      </c>
      <c r="AC48" s="46">
        <f t="shared" ref="AC48:AC60" si="25">SUM(AA48:AB48)</f>
        <v>84</v>
      </c>
    </row>
    <row r="49" spans="1:29" ht="12.6" customHeight="1" x14ac:dyDescent="0.2">
      <c r="A49" s="73" t="s">
        <v>29</v>
      </c>
      <c r="B49" s="74" t="s">
        <v>87</v>
      </c>
      <c r="C49" s="75"/>
      <c r="D49" s="76"/>
      <c r="E49" s="77"/>
      <c r="F49" s="75"/>
      <c r="G49" s="76"/>
      <c r="H49" s="77"/>
      <c r="I49" s="75"/>
      <c r="J49" s="76"/>
      <c r="K49" s="77"/>
      <c r="L49" s="75"/>
      <c r="M49" s="76"/>
      <c r="N49" s="77"/>
      <c r="O49" s="75"/>
      <c r="P49" s="76"/>
      <c r="Q49" s="78"/>
      <c r="R49" s="130"/>
      <c r="S49" s="130"/>
      <c r="T49" s="130"/>
      <c r="U49" s="75"/>
      <c r="V49" s="76"/>
      <c r="W49" s="77"/>
      <c r="X49" s="75"/>
      <c r="Y49" s="76"/>
      <c r="Z49" s="77"/>
      <c r="AA49" s="75">
        <f t="shared" si="24"/>
        <v>0</v>
      </c>
      <c r="AB49" s="76">
        <f t="shared" si="24"/>
        <v>0</v>
      </c>
      <c r="AC49" s="78">
        <f t="shared" si="25"/>
        <v>0</v>
      </c>
    </row>
    <row r="50" spans="1:29" ht="12.6" customHeight="1" x14ac:dyDescent="0.2">
      <c r="A50" s="73" t="s">
        <v>30</v>
      </c>
      <c r="B50" s="74" t="s">
        <v>87</v>
      </c>
      <c r="C50" s="75">
        <v>2</v>
      </c>
      <c r="D50" s="76"/>
      <c r="E50" s="77">
        <v>2</v>
      </c>
      <c r="F50" s="75"/>
      <c r="G50" s="76"/>
      <c r="H50" s="77"/>
      <c r="I50" s="75"/>
      <c r="J50" s="76"/>
      <c r="K50" s="77"/>
      <c r="L50" s="75"/>
      <c r="M50" s="76"/>
      <c r="N50" s="77"/>
      <c r="O50" s="75"/>
      <c r="P50" s="76"/>
      <c r="Q50" s="78"/>
      <c r="R50" s="130"/>
      <c r="S50" s="130"/>
      <c r="T50" s="130"/>
      <c r="U50" s="75"/>
      <c r="V50" s="76"/>
      <c r="W50" s="77"/>
      <c r="X50" s="75"/>
      <c r="Y50" s="76"/>
      <c r="Z50" s="77"/>
      <c r="AA50" s="75">
        <f t="shared" si="24"/>
        <v>2</v>
      </c>
      <c r="AB50" s="76">
        <f t="shared" si="24"/>
        <v>0</v>
      </c>
      <c r="AC50" s="78">
        <f t="shared" si="25"/>
        <v>2</v>
      </c>
    </row>
    <row r="51" spans="1:29" ht="12.6" customHeight="1" x14ac:dyDescent="0.2">
      <c r="A51" s="73" t="s">
        <v>128</v>
      </c>
      <c r="B51" s="74" t="s">
        <v>87</v>
      </c>
      <c r="C51" s="75">
        <v>1</v>
      </c>
      <c r="D51" s="76"/>
      <c r="E51" s="77">
        <v>1</v>
      </c>
      <c r="F51" s="75"/>
      <c r="G51" s="76"/>
      <c r="H51" s="77"/>
      <c r="I51" s="75"/>
      <c r="J51" s="76"/>
      <c r="K51" s="77"/>
      <c r="L51" s="75"/>
      <c r="M51" s="76"/>
      <c r="N51" s="77"/>
      <c r="O51" s="75"/>
      <c r="P51" s="76"/>
      <c r="Q51" s="78"/>
      <c r="R51" s="130"/>
      <c r="S51" s="130"/>
      <c r="T51" s="130"/>
      <c r="U51" s="75"/>
      <c r="V51" s="76"/>
      <c r="W51" s="77"/>
      <c r="X51" s="75"/>
      <c r="Y51" s="76"/>
      <c r="Z51" s="77"/>
      <c r="AA51" s="75">
        <f t="shared" si="24"/>
        <v>1</v>
      </c>
      <c r="AB51" s="76">
        <f t="shared" si="24"/>
        <v>0</v>
      </c>
      <c r="AC51" s="78">
        <f t="shared" si="25"/>
        <v>1</v>
      </c>
    </row>
    <row r="52" spans="1:29" ht="12.6" customHeight="1" x14ac:dyDescent="0.2">
      <c r="A52" s="73" t="s">
        <v>129</v>
      </c>
      <c r="B52" s="74" t="s">
        <v>87</v>
      </c>
      <c r="C52" s="75">
        <v>1</v>
      </c>
      <c r="D52" s="76"/>
      <c r="E52" s="77">
        <v>1</v>
      </c>
      <c r="F52" s="75"/>
      <c r="G52" s="76"/>
      <c r="H52" s="77"/>
      <c r="I52" s="75"/>
      <c r="J52" s="76"/>
      <c r="K52" s="77"/>
      <c r="L52" s="75"/>
      <c r="M52" s="76"/>
      <c r="N52" s="77"/>
      <c r="O52" s="75"/>
      <c r="P52" s="76"/>
      <c r="Q52" s="78"/>
      <c r="R52" s="130"/>
      <c r="S52" s="130"/>
      <c r="T52" s="130"/>
      <c r="U52" s="75"/>
      <c r="V52" s="76"/>
      <c r="W52" s="77"/>
      <c r="X52" s="75"/>
      <c r="Y52" s="76"/>
      <c r="Z52" s="77"/>
      <c r="AA52" s="75">
        <f t="shared" si="24"/>
        <v>1</v>
      </c>
      <c r="AB52" s="76">
        <f t="shared" si="24"/>
        <v>0</v>
      </c>
      <c r="AC52" s="78">
        <f t="shared" si="25"/>
        <v>1</v>
      </c>
    </row>
    <row r="53" spans="1:29" ht="12.6" customHeight="1" x14ac:dyDescent="0.2">
      <c r="A53" s="73" t="s">
        <v>31</v>
      </c>
      <c r="B53" s="79" t="s">
        <v>87</v>
      </c>
      <c r="C53" s="75"/>
      <c r="D53" s="76">
        <v>1</v>
      </c>
      <c r="E53" s="77">
        <v>1</v>
      </c>
      <c r="F53" s="75"/>
      <c r="G53" s="76">
        <v>1</v>
      </c>
      <c r="H53" s="77">
        <v>1</v>
      </c>
      <c r="I53" s="75"/>
      <c r="J53" s="76"/>
      <c r="K53" s="77"/>
      <c r="L53" s="75"/>
      <c r="M53" s="76"/>
      <c r="N53" s="77"/>
      <c r="O53" s="75"/>
      <c r="P53" s="76"/>
      <c r="Q53" s="78"/>
      <c r="R53" s="130"/>
      <c r="S53" s="130"/>
      <c r="T53" s="130"/>
      <c r="U53" s="75"/>
      <c r="V53" s="76"/>
      <c r="W53" s="77"/>
      <c r="X53" s="75"/>
      <c r="Y53" s="76"/>
      <c r="Z53" s="77"/>
      <c r="AA53" s="75">
        <f t="shared" si="24"/>
        <v>0</v>
      </c>
      <c r="AB53" s="76">
        <f t="shared" si="24"/>
        <v>2</v>
      </c>
      <c r="AC53" s="78">
        <f t="shared" si="25"/>
        <v>2</v>
      </c>
    </row>
    <row r="54" spans="1:29" ht="12.6" customHeight="1" x14ac:dyDescent="0.2">
      <c r="A54" s="73" t="s">
        <v>32</v>
      </c>
      <c r="B54" s="74" t="s">
        <v>87</v>
      </c>
      <c r="C54" s="75">
        <v>1</v>
      </c>
      <c r="D54" s="76">
        <v>1</v>
      </c>
      <c r="E54" s="77">
        <v>2</v>
      </c>
      <c r="F54" s="75"/>
      <c r="G54" s="76"/>
      <c r="H54" s="77"/>
      <c r="I54" s="75"/>
      <c r="J54" s="76"/>
      <c r="K54" s="77"/>
      <c r="L54" s="75"/>
      <c r="M54" s="76"/>
      <c r="N54" s="77"/>
      <c r="O54" s="75"/>
      <c r="P54" s="76"/>
      <c r="Q54" s="78"/>
      <c r="R54" s="130"/>
      <c r="S54" s="130"/>
      <c r="T54" s="130"/>
      <c r="U54" s="75"/>
      <c r="V54" s="76">
        <v>1</v>
      </c>
      <c r="W54" s="77">
        <v>1</v>
      </c>
      <c r="X54" s="75"/>
      <c r="Y54" s="76"/>
      <c r="Z54" s="77"/>
      <c r="AA54" s="75">
        <f t="shared" si="24"/>
        <v>1</v>
      </c>
      <c r="AB54" s="76">
        <f t="shared" si="24"/>
        <v>2</v>
      </c>
      <c r="AC54" s="78">
        <f t="shared" si="25"/>
        <v>3</v>
      </c>
    </row>
    <row r="55" spans="1:29" ht="12.6" customHeight="1" x14ac:dyDescent="0.2">
      <c r="A55" s="73" t="s">
        <v>33</v>
      </c>
      <c r="B55" s="74" t="s">
        <v>2</v>
      </c>
      <c r="C55" s="75">
        <v>4</v>
      </c>
      <c r="D55" s="76">
        <v>17</v>
      </c>
      <c r="E55" s="77">
        <v>21</v>
      </c>
      <c r="F55" s="75"/>
      <c r="G55" s="76">
        <v>2</v>
      </c>
      <c r="H55" s="77">
        <v>2</v>
      </c>
      <c r="I55" s="75"/>
      <c r="J55" s="76">
        <v>1</v>
      </c>
      <c r="K55" s="77">
        <v>1</v>
      </c>
      <c r="L55" s="75">
        <v>1</v>
      </c>
      <c r="M55" s="76"/>
      <c r="N55" s="77">
        <v>1</v>
      </c>
      <c r="O55" s="75"/>
      <c r="P55" s="76"/>
      <c r="Q55" s="78"/>
      <c r="R55" s="130"/>
      <c r="S55" s="130"/>
      <c r="T55" s="130"/>
      <c r="U55" s="75">
        <v>5</v>
      </c>
      <c r="V55" s="76">
        <v>1</v>
      </c>
      <c r="W55" s="77">
        <v>6</v>
      </c>
      <c r="X55" s="75">
        <v>1</v>
      </c>
      <c r="Y55" s="76">
        <v>1</v>
      </c>
      <c r="Z55" s="77">
        <v>2</v>
      </c>
      <c r="AA55" s="75">
        <f t="shared" si="24"/>
        <v>11</v>
      </c>
      <c r="AB55" s="76">
        <f t="shared" si="24"/>
        <v>22</v>
      </c>
      <c r="AC55" s="78">
        <f t="shared" si="25"/>
        <v>33</v>
      </c>
    </row>
    <row r="56" spans="1:29" ht="12.6" customHeight="1" x14ac:dyDescent="0.2">
      <c r="A56" s="73" t="s">
        <v>34</v>
      </c>
      <c r="B56" s="74" t="s">
        <v>87</v>
      </c>
      <c r="C56" s="75">
        <v>1</v>
      </c>
      <c r="D56" s="76"/>
      <c r="E56" s="77">
        <v>1</v>
      </c>
      <c r="F56" s="75"/>
      <c r="G56" s="76"/>
      <c r="H56" s="77"/>
      <c r="I56" s="75"/>
      <c r="J56" s="76"/>
      <c r="K56" s="77"/>
      <c r="L56" s="75"/>
      <c r="M56" s="76"/>
      <c r="N56" s="77"/>
      <c r="O56" s="75"/>
      <c r="P56" s="76"/>
      <c r="Q56" s="78"/>
      <c r="R56" s="130"/>
      <c r="S56" s="130"/>
      <c r="T56" s="130"/>
      <c r="U56" s="75">
        <v>1</v>
      </c>
      <c r="V56" s="76"/>
      <c r="W56" s="77">
        <v>1</v>
      </c>
      <c r="X56" s="75">
        <v>1</v>
      </c>
      <c r="Y56" s="76"/>
      <c r="Z56" s="77">
        <v>1</v>
      </c>
      <c r="AA56" s="75">
        <f t="shared" si="24"/>
        <v>3</v>
      </c>
      <c r="AB56" s="76">
        <f t="shared" si="24"/>
        <v>0</v>
      </c>
      <c r="AC56" s="78">
        <f t="shared" si="25"/>
        <v>3</v>
      </c>
    </row>
    <row r="57" spans="1:29" ht="12.6" customHeight="1" x14ac:dyDescent="0.2">
      <c r="A57" s="73" t="s">
        <v>97</v>
      </c>
      <c r="B57" s="74" t="s">
        <v>87</v>
      </c>
      <c r="C57" s="75"/>
      <c r="D57" s="76">
        <v>1</v>
      </c>
      <c r="E57" s="77">
        <v>1</v>
      </c>
      <c r="F57" s="75"/>
      <c r="G57" s="76"/>
      <c r="H57" s="77"/>
      <c r="I57" s="75"/>
      <c r="J57" s="76"/>
      <c r="K57" s="77"/>
      <c r="L57" s="75"/>
      <c r="M57" s="76"/>
      <c r="N57" s="77"/>
      <c r="O57" s="75"/>
      <c r="P57" s="76"/>
      <c r="Q57" s="78"/>
      <c r="R57" s="130"/>
      <c r="S57" s="130"/>
      <c r="T57" s="130"/>
      <c r="U57" s="75"/>
      <c r="V57" s="76"/>
      <c r="W57" s="77"/>
      <c r="X57" s="75">
        <v>1</v>
      </c>
      <c r="Y57" s="76"/>
      <c r="Z57" s="77">
        <v>1</v>
      </c>
      <c r="AA57" s="75">
        <f t="shared" si="24"/>
        <v>1</v>
      </c>
      <c r="AB57" s="76">
        <f t="shared" si="24"/>
        <v>1</v>
      </c>
      <c r="AC57" s="78">
        <f t="shared" si="25"/>
        <v>2</v>
      </c>
    </row>
    <row r="58" spans="1:29" ht="12.6" customHeight="1" x14ac:dyDescent="0.2">
      <c r="A58" s="73" t="s">
        <v>35</v>
      </c>
      <c r="B58" s="74" t="s">
        <v>2</v>
      </c>
      <c r="C58" s="75">
        <v>52</v>
      </c>
      <c r="D58" s="76">
        <v>140</v>
      </c>
      <c r="E58" s="77">
        <v>192</v>
      </c>
      <c r="F58" s="75">
        <v>4</v>
      </c>
      <c r="G58" s="76">
        <v>4</v>
      </c>
      <c r="H58" s="77">
        <v>8</v>
      </c>
      <c r="I58" s="75">
        <v>1</v>
      </c>
      <c r="J58" s="76"/>
      <c r="K58" s="77">
        <v>1</v>
      </c>
      <c r="L58" s="75">
        <v>2</v>
      </c>
      <c r="M58" s="76">
        <v>20</v>
      </c>
      <c r="N58" s="77">
        <v>22</v>
      </c>
      <c r="O58" s="75">
        <v>3</v>
      </c>
      <c r="P58" s="76">
        <v>4</v>
      </c>
      <c r="Q58" s="78">
        <v>7</v>
      </c>
      <c r="R58" s="130"/>
      <c r="S58" s="130"/>
      <c r="T58" s="130"/>
      <c r="U58" s="75">
        <v>7</v>
      </c>
      <c r="V58" s="76">
        <v>6</v>
      </c>
      <c r="W58" s="77">
        <v>13</v>
      </c>
      <c r="X58" s="75">
        <v>4</v>
      </c>
      <c r="Y58" s="76">
        <v>11</v>
      </c>
      <c r="Z58" s="77">
        <v>15</v>
      </c>
      <c r="AA58" s="75">
        <f t="shared" si="24"/>
        <v>73</v>
      </c>
      <c r="AB58" s="76">
        <f t="shared" si="24"/>
        <v>185</v>
      </c>
      <c r="AC58" s="78">
        <f t="shared" si="25"/>
        <v>258</v>
      </c>
    </row>
    <row r="59" spans="1:29" ht="12.6" customHeight="1" x14ac:dyDescent="0.2">
      <c r="A59" s="73" t="s">
        <v>36</v>
      </c>
      <c r="B59" s="74" t="s">
        <v>2</v>
      </c>
      <c r="C59" s="75">
        <v>4</v>
      </c>
      <c r="D59" s="76">
        <v>11</v>
      </c>
      <c r="E59" s="77">
        <v>15</v>
      </c>
      <c r="F59" s="75">
        <v>1</v>
      </c>
      <c r="G59" s="76"/>
      <c r="H59" s="77">
        <v>1</v>
      </c>
      <c r="I59" s="75"/>
      <c r="J59" s="76">
        <v>1</v>
      </c>
      <c r="K59" s="77">
        <v>1</v>
      </c>
      <c r="L59" s="75">
        <v>1</v>
      </c>
      <c r="M59" s="76">
        <v>3</v>
      </c>
      <c r="N59" s="77">
        <v>4</v>
      </c>
      <c r="O59" s="75"/>
      <c r="P59" s="76"/>
      <c r="Q59" s="78"/>
      <c r="R59" s="130"/>
      <c r="S59" s="130"/>
      <c r="T59" s="130"/>
      <c r="U59" s="75"/>
      <c r="V59" s="76">
        <v>4</v>
      </c>
      <c r="W59" s="77">
        <v>4</v>
      </c>
      <c r="X59" s="75">
        <v>2</v>
      </c>
      <c r="Y59" s="76">
        <v>1</v>
      </c>
      <c r="Z59" s="77">
        <v>3</v>
      </c>
      <c r="AA59" s="75">
        <f>SUM(C59,F59,I59,L59,O59,R59,U59,X59)</f>
        <v>8</v>
      </c>
      <c r="AB59" s="76">
        <f t="shared" si="24"/>
        <v>20</v>
      </c>
      <c r="AC59" s="78">
        <f t="shared" si="25"/>
        <v>28</v>
      </c>
    </row>
    <row r="60" spans="1:29" ht="12.6" customHeight="1" x14ac:dyDescent="0.2">
      <c r="A60" s="123" t="s">
        <v>3</v>
      </c>
      <c r="B60" s="3" t="s">
        <v>90</v>
      </c>
      <c r="C60" s="12"/>
      <c r="D60" s="13">
        <v>1</v>
      </c>
      <c r="E60" s="14">
        <v>1</v>
      </c>
      <c r="F60" s="12"/>
      <c r="G60" s="13"/>
      <c r="H60" s="14"/>
      <c r="I60" s="12"/>
      <c r="J60" s="13"/>
      <c r="K60" s="14"/>
      <c r="L60" s="12"/>
      <c r="M60" s="13"/>
      <c r="N60" s="14"/>
      <c r="O60" s="12"/>
      <c r="P60" s="13"/>
      <c r="Q60" s="46"/>
      <c r="R60" s="87"/>
      <c r="S60" s="87"/>
      <c r="T60" s="87"/>
      <c r="U60" s="12"/>
      <c r="V60" s="13"/>
      <c r="W60" s="14"/>
      <c r="X60" s="12"/>
      <c r="Y60" s="13"/>
      <c r="Z60" s="14"/>
      <c r="AA60" s="12">
        <f>SUM(C60,F60,I60,L60,O60,R60,U60,X60)</f>
        <v>0</v>
      </c>
      <c r="AB60" s="13">
        <f t="shared" si="24"/>
        <v>1</v>
      </c>
      <c r="AC60" s="46">
        <f t="shared" si="25"/>
        <v>1</v>
      </c>
    </row>
    <row r="61" spans="1:29" s="4" customFormat="1" ht="12.6" customHeight="1" x14ac:dyDescent="0.25">
      <c r="A61" s="50" t="s">
        <v>98</v>
      </c>
      <c r="B61" s="30"/>
      <c r="C61" s="94">
        <f>SUM(C48:C60)</f>
        <v>87</v>
      </c>
      <c r="D61" s="32">
        <f t="shared" ref="D61:AC61" si="26">SUM(D48:D60)</f>
        <v>205</v>
      </c>
      <c r="E61" s="33">
        <f t="shared" si="26"/>
        <v>292</v>
      </c>
      <c r="F61" s="31">
        <f t="shared" si="26"/>
        <v>6</v>
      </c>
      <c r="G61" s="32">
        <f t="shared" si="26"/>
        <v>9</v>
      </c>
      <c r="H61" s="33">
        <f t="shared" si="26"/>
        <v>15</v>
      </c>
      <c r="I61" s="31">
        <f t="shared" si="26"/>
        <v>1</v>
      </c>
      <c r="J61" s="32">
        <f t="shared" si="26"/>
        <v>2</v>
      </c>
      <c r="K61" s="33">
        <f t="shared" si="26"/>
        <v>3</v>
      </c>
      <c r="L61" s="31">
        <f t="shared" si="26"/>
        <v>11</v>
      </c>
      <c r="M61" s="32">
        <f t="shared" si="26"/>
        <v>24</v>
      </c>
      <c r="N61" s="33">
        <f t="shared" si="26"/>
        <v>35</v>
      </c>
      <c r="O61" s="31">
        <f t="shared" si="26"/>
        <v>4</v>
      </c>
      <c r="P61" s="32">
        <f t="shared" si="26"/>
        <v>4</v>
      </c>
      <c r="Q61" s="51">
        <f t="shared" si="26"/>
        <v>8</v>
      </c>
      <c r="R61" s="30">
        <f t="shared" si="26"/>
        <v>0</v>
      </c>
      <c r="S61" s="30">
        <f t="shared" si="26"/>
        <v>0</v>
      </c>
      <c r="T61" s="30">
        <f t="shared" si="26"/>
        <v>0</v>
      </c>
      <c r="U61" s="31">
        <f t="shared" si="26"/>
        <v>21</v>
      </c>
      <c r="V61" s="32">
        <f t="shared" si="26"/>
        <v>16</v>
      </c>
      <c r="W61" s="33">
        <f t="shared" si="26"/>
        <v>37</v>
      </c>
      <c r="X61" s="31">
        <f t="shared" si="26"/>
        <v>13</v>
      </c>
      <c r="Y61" s="32">
        <f t="shared" si="26"/>
        <v>15</v>
      </c>
      <c r="Z61" s="33">
        <f t="shared" si="26"/>
        <v>28</v>
      </c>
      <c r="AA61" s="94">
        <f>SUM(AA48:AA60)</f>
        <v>143</v>
      </c>
      <c r="AB61" s="32">
        <f t="shared" si="26"/>
        <v>275</v>
      </c>
      <c r="AC61" s="51">
        <f t="shared" si="26"/>
        <v>418</v>
      </c>
    </row>
    <row r="62" spans="1:29" ht="12.6" customHeight="1" x14ac:dyDescent="0.2">
      <c r="A62" s="123" t="s">
        <v>37</v>
      </c>
      <c r="B62" s="3" t="s">
        <v>2</v>
      </c>
      <c r="C62" s="12">
        <v>70</v>
      </c>
      <c r="D62" s="13">
        <v>24</v>
      </c>
      <c r="E62" s="14">
        <v>94</v>
      </c>
      <c r="F62" s="12">
        <v>17</v>
      </c>
      <c r="G62" s="13">
        <v>1</v>
      </c>
      <c r="H62" s="14">
        <v>18</v>
      </c>
      <c r="I62" s="12">
        <v>1</v>
      </c>
      <c r="J62" s="13"/>
      <c r="K62" s="14">
        <v>1</v>
      </c>
      <c r="L62" s="12">
        <v>2</v>
      </c>
      <c r="M62" s="13"/>
      <c r="N62" s="14">
        <v>2</v>
      </c>
      <c r="O62" s="12">
        <v>4</v>
      </c>
      <c r="P62" s="13"/>
      <c r="Q62" s="46">
        <v>4</v>
      </c>
      <c r="R62" s="87"/>
      <c r="S62" s="87"/>
      <c r="T62" s="87"/>
      <c r="U62" s="12"/>
      <c r="V62" s="13"/>
      <c r="W62" s="14"/>
      <c r="X62" s="12">
        <v>11</v>
      </c>
      <c r="Y62" s="13"/>
      <c r="Z62" s="14">
        <v>11</v>
      </c>
      <c r="AA62" s="12">
        <f t="shared" ref="AA62:AB66" si="27">SUM(C62,F62,I62,L62,O62,R62,U62,X62)</f>
        <v>105</v>
      </c>
      <c r="AB62" s="13">
        <f t="shared" si="27"/>
        <v>25</v>
      </c>
      <c r="AC62" s="46">
        <f t="shared" ref="AC62:AC66" si="28">SUM(AA62:AB62)</f>
        <v>130</v>
      </c>
    </row>
    <row r="63" spans="1:29" ht="12.6" customHeight="1" x14ac:dyDescent="0.2">
      <c r="A63" s="123" t="s">
        <v>38</v>
      </c>
      <c r="B63" s="3" t="s">
        <v>2</v>
      </c>
      <c r="C63" s="12">
        <v>25</v>
      </c>
      <c r="D63" s="13">
        <v>30</v>
      </c>
      <c r="E63" s="14">
        <v>55</v>
      </c>
      <c r="F63" s="12">
        <v>2</v>
      </c>
      <c r="G63" s="13">
        <v>2</v>
      </c>
      <c r="H63" s="14">
        <v>4</v>
      </c>
      <c r="I63" s="12"/>
      <c r="J63" s="13"/>
      <c r="K63" s="14"/>
      <c r="L63" s="12">
        <v>5</v>
      </c>
      <c r="M63" s="13">
        <v>1</v>
      </c>
      <c r="N63" s="14">
        <v>6</v>
      </c>
      <c r="O63" s="12">
        <v>3</v>
      </c>
      <c r="P63" s="13"/>
      <c r="Q63" s="46">
        <v>3</v>
      </c>
      <c r="R63" s="87"/>
      <c r="S63" s="87"/>
      <c r="T63" s="87"/>
      <c r="U63" s="12"/>
      <c r="V63" s="13"/>
      <c r="W63" s="14"/>
      <c r="X63" s="12">
        <v>8</v>
      </c>
      <c r="Y63" s="13">
        <v>5</v>
      </c>
      <c r="Z63" s="14">
        <v>13</v>
      </c>
      <c r="AA63" s="12">
        <f t="shared" si="27"/>
        <v>43</v>
      </c>
      <c r="AB63" s="13">
        <f t="shared" si="27"/>
        <v>38</v>
      </c>
      <c r="AC63" s="46">
        <f t="shared" si="28"/>
        <v>81</v>
      </c>
    </row>
    <row r="64" spans="1:29" ht="12.6" customHeight="1" x14ac:dyDescent="0.2">
      <c r="A64" s="123" t="s">
        <v>39</v>
      </c>
      <c r="B64" s="3" t="s">
        <v>2</v>
      </c>
      <c r="C64" s="12">
        <v>4</v>
      </c>
      <c r="D64" s="13">
        <v>3</v>
      </c>
      <c r="E64" s="14">
        <v>7</v>
      </c>
      <c r="F64" s="12"/>
      <c r="G64" s="13">
        <v>1</v>
      </c>
      <c r="H64" s="14">
        <v>1</v>
      </c>
      <c r="I64" s="12"/>
      <c r="J64" s="13"/>
      <c r="K64" s="14"/>
      <c r="L64" s="12"/>
      <c r="M64" s="13"/>
      <c r="N64" s="14"/>
      <c r="O64" s="12"/>
      <c r="P64" s="13"/>
      <c r="Q64" s="46"/>
      <c r="R64" s="87"/>
      <c r="S64" s="87"/>
      <c r="T64" s="87"/>
      <c r="U64" s="12"/>
      <c r="V64" s="13"/>
      <c r="W64" s="14"/>
      <c r="X64" s="12"/>
      <c r="Y64" s="13">
        <v>1</v>
      </c>
      <c r="Z64" s="14">
        <v>1</v>
      </c>
      <c r="AA64" s="12">
        <f t="shared" si="27"/>
        <v>4</v>
      </c>
      <c r="AB64" s="13">
        <f t="shared" si="27"/>
        <v>5</v>
      </c>
      <c r="AC64" s="46">
        <f t="shared" si="28"/>
        <v>9</v>
      </c>
    </row>
    <row r="65" spans="1:29" ht="12.6" customHeight="1" x14ac:dyDescent="0.2">
      <c r="A65" s="123" t="s">
        <v>40</v>
      </c>
      <c r="B65" s="3" t="s">
        <v>2</v>
      </c>
      <c r="C65" s="12">
        <v>25</v>
      </c>
      <c r="D65" s="13">
        <v>8</v>
      </c>
      <c r="E65" s="14">
        <v>33</v>
      </c>
      <c r="F65" s="12"/>
      <c r="G65" s="13"/>
      <c r="H65" s="14"/>
      <c r="I65" s="12"/>
      <c r="J65" s="13">
        <v>1</v>
      </c>
      <c r="K65" s="14">
        <v>1</v>
      </c>
      <c r="L65" s="12">
        <v>1</v>
      </c>
      <c r="M65" s="13">
        <v>1</v>
      </c>
      <c r="N65" s="14">
        <v>2</v>
      </c>
      <c r="O65" s="12">
        <v>1</v>
      </c>
      <c r="P65" s="13"/>
      <c r="Q65" s="46">
        <v>1</v>
      </c>
      <c r="R65" s="87"/>
      <c r="S65" s="87"/>
      <c r="T65" s="87"/>
      <c r="U65" s="12"/>
      <c r="V65" s="13"/>
      <c r="W65" s="14"/>
      <c r="X65" s="12">
        <v>1</v>
      </c>
      <c r="Y65" s="13">
        <v>1</v>
      </c>
      <c r="Z65" s="14">
        <v>2</v>
      </c>
      <c r="AA65" s="12">
        <f t="shared" si="27"/>
        <v>28</v>
      </c>
      <c r="AB65" s="13">
        <f t="shared" si="27"/>
        <v>11</v>
      </c>
      <c r="AC65" s="46">
        <f t="shared" si="28"/>
        <v>39</v>
      </c>
    </row>
    <row r="66" spans="1:29" ht="12.6" customHeight="1" x14ac:dyDescent="0.2">
      <c r="A66" s="123" t="s">
        <v>41</v>
      </c>
      <c r="B66" s="3" t="s">
        <v>85</v>
      </c>
      <c r="C66" s="12">
        <v>1</v>
      </c>
      <c r="D66" s="13">
        <v>1</v>
      </c>
      <c r="E66" s="14">
        <v>2</v>
      </c>
      <c r="F66" s="12"/>
      <c r="G66" s="13"/>
      <c r="H66" s="14"/>
      <c r="I66" s="12"/>
      <c r="J66" s="13"/>
      <c r="K66" s="14"/>
      <c r="L66" s="12"/>
      <c r="M66" s="13"/>
      <c r="N66" s="14"/>
      <c r="O66" s="12"/>
      <c r="P66" s="13"/>
      <c r="Q66" s="46"/>
      <c r="R66" s="87"/>
      <c r="S66" s="87"/>
      <c r="T66" s="87"/>
      <c r="U66" s="12"/>
      <c r="V66" s="13"/>
      <c r="W66" s="14"/>
      <c r="X66" s="12"/>
      <c r="Y66" s="13">
        <v>1</v>
      </c>
      <c r="Z66" s="14">
        <v>1</v>
      </c>
      <c r="AA66" s="12">
        <f t="shared" si="27"/>
        <v>1</v>
      </c>
      <c r="AB66" s="13">
        <f t="shared" si="27"/>
        <v>2</v>
      </c>
      <c r="AC66" s="46">
        <f t="shared" si="28"/>
        <v>3</v>
      </c>
    </row>
    <row r="67" spans="1:29" s="4" customFormat="1" ht="12.6" customHeight="1" x14ac:dyDescent="0.2">
      <c r="A67" s="66" t="s">
        <v>99</v>
      </c>
      <c r="B67" s="9"/>
      <c r="C67" s="15">
        <f>SUM(C62:C66)</f>
        <v>125</v>
      </c>
      <c r="D67" s="16">
        <f t="shared" ref="D67:AC67" si="29">SUM(D62:D66)</f>
        <v>66</v>
      </c>
      <c r="E67" s="17">
        <f t="shared" si="29"/>
        <v>191</v>
      </c>
      <c r="F67" s="15">
        <f t="shared" si="29"/>
        <v>19</v>
      </c>
      <c r="G67" s="16">
        <f t="shared" si="29"/>
        <v>4</v>
      </c>
      <c r="H67" s="17">
        <f t="shared" si="29"/>
        <v>23</v>
      </c>
      <c r="I67" s="15">
        <f t="shared" si="29"/>
        <v>1</v>
      </c>
      <c r="J67" s="16">
        <f t="shared" si="29"/>
        <v>1</v>
      </c>
      <c r="K67" s="17">
        <f t="shared" si="29"/>
        <v>2</v>
      </c>
      <c r="L67" s="15">
        <f t="shared" si="29"/>
        <v>8</v>
      </c>
      <c r="M67" s="16">
        <f t="shared" si="29"/>
        <v>2</v>
      </c>
      <c r="N67" s="17">
        <f t="shared" si="29"/>
        <v>10</v>
      </c>
      <c r="O67" s="15">
        <f t="shared" si="29"/>
        <v>8</v>
      </c>
      <c r="P67" s="16">
        <f t="shared" si="29"/>
        <v>0</v>
      </c>
      <c r="Q67" s="47">
        <f t="shared" si="29"/>
        <v>8</v>
      </c>
      <c r="R67" s="88">
        <f t="shared" si="29"/>
        <v>0</v>
      </c>
      <c r="S67" s="88">
        <f t="shared" si="29"/>
        <v>0</v>
      </c>
      <c r="T67" s="88">
        <f t="shared" si="29"/>
        <v>0</v>
      </c>
      <c r="U67" s="15">
        <f t="shared" si="29"/>
        <v>0</v>
      </c>
      <c r="V67" s="16">
        <f t="shared" si="29"/>
        <v>0</v>
      </c>
      <c r="W67" s="17">
        <f t="shared" si="29"/>
        <v>0</v>
      </c>
      <c r="X67" s="15">
        <f t="shared" si="29"/>
        <v>20</v>
      </c>
      <c r="Y67" s="16">
        <f t="shared" si="29"/>
        <v>8</v>
      </c>
      <c r="Z67" s="17">
        <f t="shared" si="29"/>
        <v>28</v>
      </c>
      <c r="AA67" s="15">
        <f>SUM(AA62:AA66)</f>
        <v>181</v>
      </c>
      <c r="AB67" s="16">
        <f>SUM(AB62:AB66)</f>
        <v>81</v>
      </c>
      <c r="AC67" s="47">
        <f t="shared" si="29"/>
        <v>262</v>
      </c>
    </row>
    <row r="68" spans="1:29" ht="12.6" customHeight="1" x14ac:dyDescent="0.2">
      <c r="A68" s="123" t="s">
        <v>42</v>
      </c>
      <c r="B68" s="11" t="s">
        <v>2</v>
      </c>
      <c r="C68" s="12">
        <v>97</v>
      </c>
      <c r="D68" s="13">
        <v>2</v>
      </c>
      <c r="E68" s="14">
        <v>99</v>
      </c>
      <c r="F68" s="12">
        <v>4</v>
      </c>
      <c r="G68" s="13"/>
      <c r="H68" s="14">
        <v>4</v>
      </c>
      <c r="I68" s="12">
        <v>1</v>
      </c>
      <c r="J68" s="13"/>
      <c r="K68" s="14">
        <v>1</v>
      </c>
      <c r="L68" s="12">
        <v>1</v>
      </c>
      <c r="M68" s="13"/>
      <c r="N68" s="14">
        <v>1</v>
      </c>
      <c r="O68" s="12"/>
      <c r="P68" s="13"/>
      <c r="Q68" s="46"/>
      <c r="R68" s="87"/>
      <c r="S68" s="87"/>
      <c r="T68" s="87"/>
      <c r="U68" s="12">
        <v>3</v>
      </c>
      <c r="V68" s="13"/>
      <c r="W68" s="14">
        <v>3</v>
      </c>
      <c r="X68" s="12">
        <v>5</v>
      </c>
      <c r="Y68" s="13"/>
      <c r="Z68" s="14">
        <v>5</v>
      </c>
      <c r="AA68" s="12">
        <f t="shared" ref="AA68:AB71" si="30">SUM(C68,F68,I68,L68,O68,R68,U68,X68)</f>
        <v>111</v>
      </c>
      <c r="AB68" s="13">
        <f t="shared" si="30"/>
        <v>2</v>
      </c>
      <c r="AC68" s="46">
        <f t="shared" ref="AC68:AC71" si="31">SUM(AA68:AB68)</f>
        <v>113</v>
      </c>
    </row>
    <row r="69" spans="1:29" ht="12.6" customHeight="1" x14ac:dyDescent="0.2">
      <c r="A69" s="123"/>
      <c r="B69" s="3" t="s">
        <v>88</v>
      </c>
      <c r="C69" s="12">
        <v>1</v>
      </c>
      <c r="D69" s="13"/>
      <c r="E69" s="14">
        <v>1</v>
      </c>
      <c r="F69" s="12"/>
      <c r="G69" s="13"/>
      <c r="H69" s="14"/>
      <c r="I69" s="12"/>
      <c r="J69" s="13"/>
      <c r="K69" s="14"/>
      <c r="L69" s="12"/>
      <c r="M69" s="13"/>
      <c r="N69" s="14"/>
      <c r="O69" s="12"/>
      <c r="P69" s="13"/>
      <c r="Q69" s="46"/>
      <c r="R69" s="87"/>
      <c r="S69" s="87"/>
      <c r="T69" s="87"/>
      <c r="U69" s="12"/>
      <c r="V69" s="13"/>
      <c r="W69" s="14"/>
      <c r="X69" s="12"/>
      <c r="Y69" s="13"/>
      <c r="Z69" s="14"/>
      <c r="AA69" s="12">
        <f t="shared" si="30"/>
        <v>1</v>
      </c>
      <c r="AB69" s="13">
        <f t="shared" si="30"/>
        <v>0</v>
      </c>
      <c r="AC69" s="46">
        <f t="shared" si="31"/>
        <v>1</v>
      </c>
    </row>
    <row r="70" spans="1:29" ht="12.6" customHeight="1" x14ac:dyDescent="0.2">
      <c r="A70" s="123" t="s">
        <v>43</v>
      </c>
      <c r="B70" s="3" t="s">
        <v>87</v>
      </c>
      <c r="C70" s="12"/>
      <c r="D70" s="13"/>
      <c r="E70" s="14"/>
      <c r="F70" s="12"/>
      <c r="G70" s="13"/>
      <c r="H70" s="14"/>
      <c r="I70" s="12"/>
      <c r="J70" s="13"/>
      <c r="K70" s="14"/>
      <c r="L70" s="12"/>
      <c r="M70" s="13"/>
      <c r="N70" s="14"/>
      <c r="O70" s="12"/>
      <c r="P70" s="13"/>
      <c r="Q70" s="46"/>
      <c r="R70" s="87"/>
      <c r="S70" s="87"/>
      <c r="T70" s="87"/>
      <c r="U70" s="12"/>
      <c r="V70" s="13"/>
      <c r="W70" s="14"/>
      <c r="X70" s="12"/>
      <c r="Y70" s="13"/>
      <c r="Z70" s="14"/>
      <c r="AA70" s="12">
        <f t="shared" si="30"/>
        <v>0</v>
      </c>
      <c r="AB70" s="13">
        <f t="shared" si="30"/>
        <v>0</v>
      </c>
      <c r="AC70" s="46">
        <f t="shared" si="31"/>
        <v>0</v>
      </c>
    </row>
    <row r="71" spans="1:29" ht="12.6" customHeight="1" x14ac:dyDescent="0.2">
      <c r="A71" s="123" t="s">
        <v>44</v>
      </c>
      <c r="B71" s="3" t="s">
        <v>86</v>
      </c>
      <c r="C71" s="12">
        <v>13</v>
      </c>
      <c r="D71" s="13">
        <v>1</v>
      </c>
      <c r="E71" s="14">
        <v>14</v>
      </c>
      <c r="F71" s="12">
        <v>4</v>
      </c>
      <c r="G71" s="13"/>
      <c r="H71" s="14">
        <v>4</v>
      </c>
      <c r="I71" s="12"/>
      <c r="J71" s="13"/>
      <c r="K71" s="14"/>
      <c r="L71" s="12"/>
      <c r="M71" s="13"/>
      <c r="N71" s="14"/>
      <c r="O71" s="12">
        <v>1</v>
      </c>
      <c r="P71" s="13"/>
      <c r="Q71" s="46">
        <v>1</v>
      </c>
      <c r="R71" s="87"/>
      <c r="S71" s="87"/>
      <c r="T71" s="87"/>
      <c r="U71" s="12">
        <v>1</v>
      </c>
      <c r="V71" s="13"/>
      <c r="W71" s="14">
        <v>1</v>
      </c>
      <c r="X71" s="12"/>
      <c r="Y71" s="13"/>
      <c r="Z71" s="14"/>
      <c r="AA71" s="12">
        <f t="shared" si="30"/>
        <v>19</v>
      </c>
      <c r="AB71" s="13">
        <f t="shared" si="30"/>
        <v>1</v>
      </c>
      <c r="AC71" s="46">
        <f t="shared" si="31"/>
        <v>20</v>
      </c>
    </row>
    <row r="72" spans="1:29" s="4" customFormat="1" ht="12.6" customHeight="1" x14ac:dyDescent="0.2">
      <c r="A72" s="66" t="s">
        <v>100</v>
      </c>
      <c r="B72" s="9"/>
      <c r="C72" s="15">
        <f>SUM(C68:C71)</f>
        <v>111</v>
      </c>
      <c r="D72" s="16">
        <f t="shared" ref="D72:AC72" si="32">SUM(D68:D71)</f>
        <v>3</v>
      </c>
      <c r="E72" s="17">
        <f t="shared" si="32"/>
        <v>114</v>
      </c>
      <c r="F72" s="15">
        <f t="shared" si="32"/>
        <v>8</v>
      </c>
      <c r="G72" s="16">
        <f t="shared" si="32"/>
        <v>0</v>
      </c>
      <c r="H72" s="17">
        <f t="shared" si="32"/>
        <v>8</v>
      </c>
      <c r="I72" s="15">
        <f t="shared" si="32"/>
        <v>1</v>
      </c>
      <c r="J72" s="16">
        <f t="shared" si="32"/>
        <v>0</v>
      </c>
      <c r="K72" s="17">
        <f t="shared" si="32"/>
        <v>1</v>
      </c>
      <c r="L72" s="15">
        <f t="shared" si="32"/>
        <v>1</v>
      </c>
      <c r="M72" s="16">
        <f t="shared" si="32"/>
        <v>0</v>
      </c>
      <c r="N72" s="17">
        <f t="shared" si="32"/>
        <v>1</v>
      </c>
      <c r="O72" s="15">
        <f t="shared" si="32"/>
        <v>1</v>
      </c>
      <c r="P72" s="16">
        <f t="shared" si="32"/>
        <v>0</v>
      </c>
      <c r="Q72" s="47">
        <f t="shared" si="32"/>
        <v>1</v>
      </c>
      <c r="R72" s="88">
        <f t="shared" si="32"/>
        <v>0</v>
      </c>
      <c r="S72" s="88">
        <f t="shared" si="32"/>
        <v>0</v>
      </c>
      <c r="T72" s="88">
        <f t="shared" si="32"/>
        <v>0</v>
      </c>
      <c r="U72" s="15">
        <f t="shared" si="32"/>
        <v>4</v>
      </c>
      <c r="V72" s="16">
        <f t="shared" si="32"/>
        <v>0</v>
      </c>
      <c r="W72" s="17">
        <f t="shared" si="32"/>
        <v>4</v>
      </c>
      <c r="X72" s="15">
        <f t="shared" si="32"/>
        <v>5</v>
      </c>
      <c r="Y72" s="16">
        <f t="shared" si="32"/>
        <v>0</v>
      </c>
      <c r="Z72" s="17">
        <f t="shared" si="32"/>
        <v>5</v>
      </c>
      <c r="AA72" s="15">
        <f>SUM(AA68:AA71)</f>
        <v>131</v>
      </c>
      <c r="AB72" s="16">
        <f t="shared" si="32"/>
        <v>3</v>
      </c>
      <c r="AC72" s="47">
        <f t="shared" si="32"/>
        <v>134</v>
      </c>
    </row>
    <row r="73" spans="1:29" ht="12.6" customHeight="1" x14ac:dyDescent="0.2">
      <c r="A73" s="123" t="s">
        <v>45</v>
      </c>
      <c r="B73" s="3" t="s">
        <v>85</v>
      </c>
      <c r="C73" s="12">
        <v>2</v>
      </c>
      <c r="D73" s="13"/>
      <c r="E73" s="14">
        <v>2</v>
      </c>
      <c r="F73" s="12"/>
      <c r="G73" s="13"/>
      <c r="H73" s="14"/>
      <c r="I73" s="12"/>
      <c r="J73" s="13"/>
      <c r="K73" s="14"/>
      <c r="L73" s="12"/>
      <c r="M73" s="13"/>
      <c r="N73" s="14"/>
      <c r="O73" s="12"/>
      <c r="P73" s="13"/>
      <c r="Q73" s="46"/>
      <c r="R73" s="87"/>
      <c r="S73" s="87"/>
      <c r="T73" s="87"/>
      <c r="U73" s="12"/>
      <c r="V73" s="13"/>
      <c r="W73" s="14"/>
      <c r="X73" s="12"/>
      <c r="Y73" s="13"/>
      <c r="Z73" s="14"/>
      <c r="AA73" s="12">
        <f t="shared" ref="AA73:AB78" si="33">SUM(C73,F73,I73,L73,O73,R73,U73,X73)</f>
        <v>2</v>
      </c>
      <c r="AB73" s="13">
        <f t="shared" si="33"/>
        <v>0</v>
      </c>
      <c r="AC73" s="46">
        <f t="shared" ref="AC73:AC78" si="34">SUM(AA73:AB73)</f>
        <v>2</v>
      </c>
    </row>
    <row r="74" spans="1:29" ht="12.6" customHeight="1" x14ac:dyDescent="0.2">
      <c r="A74" s="123" t="s">
        <v>46</v>
      </c>
      <c r="B74" s="3" t="s">
        <v>85</v>
      </c>
      <c r="C74" s="12"/>
      <c r="D74" s="13"/>
      <c r="E74" s="14"/>
      <c r="F74" s="12"/>
      <c r="G74" s="13"/>
      <c r="H74" s="14"/>
      <c r="I74" s="12"/>
      <c r="J74" s="13"/>
      <c r="K74" s="14"/>
      <c r="L74" s="12"/>
      <c r="M74" s="13"/>
      <c r="N74" s="14"/>
      <c r="O74" s="12"/>
      <c r="P74" s="13"/>
      <c r="Q74" s="46"/>
      <c r="R74" s="87"/>
      <c r="S74" s="87"/>
      <c r="T74" s="87"/>
      <c r="U74" s="12"/>
      <c r="V74" s="13"/>
      <c r="W74" s="14"/>
      <c r="X74" s="12"/>
      <c r="Y74" s="13"/>
      <c r="Z74" s="14"/>
      <c r="AA74" s="12">
        <f t="shared" si="33"/>
        <v>0</v>
      </c>
      <c r="AB74" s="13">
        <f t="shared" si="33"/>
        <v>0</v>
      </c>
      <c r="AC74" s="46">
        <f t="shared" si="34"/>
        <v>0</v>
      </c>
    </row>
    <row r="75" spans="1:29" ht="12.6" customHeight="1" x14ac:dyDescent="0.2">
      <c r="A75" s="123" t="s">
        <v>47</v>
      </c>
      <c r="B75" s="3" t="s">
        <v>2</v>
      </c>
      <c r="C75" s="12">
        <v>12</v>
      </c>
      <c r="D75" s="13">
        <v>17</v>
      </c>
      <c r="E75" s="14">
        <v>29</v>
      </c>
      <c r="F75" s="12">
        <v>1</v>
      </c>
      <c r="G75" s="13">
        <v>2</v>
      </c>
      <c r="H75" s="14">
        <v>3</v>
      </c>
      <c r="I75" s="12"/>
      <c r="J75" s="13"/>
      <c r="K75" s="14"/>
      <c r="L75" s="12"/>
      <c r="M75" s="13"/>
      <c r="N75" s="14"/>
      <c r="O75" s="12"/>
      <c r="P75" s="13"/>
      <c r="Q75" s="46"/>
      <c r="R75" s="87"/>
      <c r="S75" s="87"/>
      <c r="T75" s="87"/>
      <c r="U75" s="12"/>
      <c r="V75" s="13"/>
      <c r="W75" s="14"/>
      <c r="X75" s="12"/>
      <c r="Y75" s="13">
        <v>1</v>
      </c>
      <c r="Z75" s="14">
        <v>1</v>
      </c>
      <c r="AA75" s="12">
        <f t="shared" si="33"/>
        <v>13</v>
      </c>
      <c r="AB75" s="13">
        <f t="shared" si="33"/>
        <v>20</v>
      </c>
      <c r="AC75" s="46">
        <f t="shared" si="34"/>
        <v>33</v>
      </c>
    </row>
    <row r="76" spans="1:29" ht="12.6" customHeight="1" x14ac:dyDescent="0.2">
      <c r="A76" s="123" t="s">
        <v>48</v>
      </c>
      <c r="B76" s="3" t="s">
        <v>89</v>
      </c>
      <c r="C76" s="12">
        <v>64</v>
      </c>
      <c r="D76" s="13">
        <v>27</v>
      </c>
      <c r="E76" s="14">
        <v>91</v>
      </c>
      <c r="F76" s="12">
        <v>13</v>
      </c>
      <c r="G76" s="13">
        <v>1</v>
      </c>
      <c r="H76" s="14">
        <v>14</v>
      </c>
      <c r="I76" s="12"/>
      <c r="J76" s="13"/>
      <c r="K76" s="14"/>
      <c r="L76" s="12">
        <v>1</v>
      </c>
      <c r="M76" s="13"/>
      <c r="N76" s="14">
        <v>1</v>
      </c>
      <c r="O76" s="12">
        <v>3</v>
      </c>
      <c r="P76" s="13">
        <v>1</v>
      </c>
      <c r="Q76" s="46">
        <v>4</v>
      </c>
      <c r="R76" s="87"/>
      <c r="S76" s="87"/>
      <c r="T76" s="87"/>
      <c r="U76" s="12"/>
      <c r="V76" s="13"/>
      <c r="W76" s="14"/>
      <c r="X76" s="12">
        <v>6</v>
      </c>
      <c r="Y76" s="13">
        <v>3</v>
      </c>
      <c r="Z76" s="14">
        <v>9</v>
      </c>
      <c r="AA76" s="12">
        <f t="shared" si="33"/>
        <v>87</v>
      </c>
      <c r="AB76" s="13">
        <f t="shared" si="33"/>
        <v>32</v>
      </c>
      <c r="AC76" s="46">
        <f t="shared" si="34"/>
        <v>119</v>
      </c>
    </row>
    <row r="77" spans="1:29" ht="12.6" customHeight="1" x14ac:dyDescent="0.2">
      <c r="A77" s="123" t="s">
        <v>49</v>
      </c>
      <c r="B77" s="3" t="s">
        <v>87</v>
      </c>
      <c r="C77" s="12">
        <v>3</v>
      </c>
      <c r="D77" s="13">
        <v>1</v>
      </c>
      <c r="E77" s="14">
        <v>4</v>
      </c>
      <c r="F77" s="12">
        <v>2</v>
      </c>
      <c r="G77" s="13">
        <v>1</v>
      </c>
      <c r="H77" s="14">
        <v>3</v>
      </c>
      <c r="I77" s="12"/>
      <c r="J77" s="13"/>
      <c r="K77" s="14"/>
      <c r="L77" s="12"/>
      <c r="M77" s="13"/>
      <c r="N77" s="14"/>
      <c r="O77" s="12">
        <v>1</v>
      </c>
      <c r="P77" s="13">
        <v>1</v>
      </c>
      <c r="Q77" s="46">
        <v>2</v>
      </c>
      <c r="R77" s="87"/>
      <c r="S77" s="87"/>
      <c r="T77" s="87"/>
      <c r="U77" s="12"/>
      <c r="V77" s="13"/>
      <c r="W77" s="14"/>
      <c r="X77" s="12"/>
      <c r="Y77" s="13"/>
      <c r="Z77" s="14"/>
      <c r="AA77" s="12">
        <f t="shared" si="33"/>
        <v>6</v>
      </c>
      <c r="AB77" s="13">
        <f t="shared" si="33"/>
        <v>3</v>
      </c>
      <c r="AC77" s="46">
        <f t="shared" si="34"/>
        <v>9</v>
      </c>
    </row>
    <row r="78" spans="1:29" ht="12.6" customHeight="1" x14ac:dyDescent="0.2">
      <c r="A78" s="123" t="s">
        <v>50</v>
      </c>
      <c r="B78" s="3" t="s">
        <v>86</v>
      </c>
      <c r="C78" s="12">
        <v>31</v>
      </c>
      <c r="D78" s="13">
        <v>25</v>
      </c>
      <c r="E78" s="14">
        <v>56</v>
      </c>
      <c r="F78" s="12">
        <v>15</v>
      </c>
      <c r="G78" s="13">
        <v>2</v>
      </c>
      <c r="H78" s="14">
        <v>17</v>
      </c>
      <c r="I78" s="12"/>
      <c r="J78" s="13">
        <v>1</v>
      </c>
      <c r="K78" s="14">
        <v>1</v>
      </c>
      <c r="L78" s="12"/>
      <c r="M78" s="13"/>
      <c r="N78" s="14"/>
      <c r="O78" s="12"/>
      <c r="P78" s="13">
        <v>2</v>
      </c>
      <c r="Q78" s="46">
        <v>2</v>
      </c>
      <c r="R78" s="87"/>
      <c r="S78" s="87"/>
      <c r="T78" s="87"/>
      <c r="U78" s="12"/>
      <c r="V78" s="13"/>
      <c r="W78" s="14"/>
      <c r="X78" s="12">
        <v>2</v>
      </c>
      <c r="Y78" s="13">
        <v>1</v>
      </c>
      <c r="Z78" s="14">
        <v>3</v>
      </c>
      <c r="AA78" s="12">
        <f t="shared" si="33"/>
        <v>48</v>
      </c>
      <c r="AB78" s="13">
        <f t="shared" si="33"/>
        <v>31</v>
      </c>
      <c r="AC78" s="46">
        <f t="shared" si="34"/>
        <v>79</v>
      </c>
    </row>
    <row r="79" spans="1:29" s="4" customFormat="1" ht="12.6" customHeight="1" x14ac:dyDescent="0.2">
      <c r="A79" s="66" t="s">
        <v>101</v>
      </c>
      <c r="B79" s="9"/>
      <c r="C79" s="15">
        <f>SUM(C73:C78)</f>
        <v>112</v>
      </c>
      <c r="D79" s="16">
        <f t="shared" ref="D79:AC79" si="35">SUM(D73:D78)</f>
        <v>70</v>
      </c>
      <c r="E79" s="17">
        <f t="shared" si="35"/>
        <v>182</v>
      </c>
      <c r="F79" s="15">
        <f t="shared" si="35"/>
        <v>31</v>
      </c>
      <c r="G79" s="16">
        <f t="shared" si="35"/>
        <v>6</v>
      </c>
      <c r="H79" s="17">
        <f t="shared" si="35"/>
        <v>37</v>
      </c>
      <c r="I79" s="15">
        <f t="shared" si="35"/>
        <v>0</v>
      </c>
      <c r="J79" s="16">
        <f t="shared" si="35"/>
        <v>1</v>
      </c>
      <c r="K79" s="17">
        <f t="shared" si="35"/>
        <v>1</v>
      </c>
      <c r="L79" s="15">
        <f t="shared" si="35"/>
        <v>1</v>
      </c>
      <c r="M79" s="16">
        <f t="shared" si="35"/>
        <v>0</v>
      </c>
      <c r="N79" s="17">
        <f t="shared" si="35"/>
        <v>1</v>
      </c>
      <c r="O79" s="15">
        <f t="shared" si="35"/>
        <v>4</v>
      </c>
      <c r="P79" s="16">
        <f t="shared" si="35"/>
        <v>4</v>
      </c>
      <c r="Q79" s="47">
        <f t="shared" si="35"/>
        <v>8</v>
      </c>
      <c r="R79" s="88">
        <f t="shared" si="35"/>
        <v>0</v>
      </c>
      <c r="S79" s="88">
        <f t="shared" si="35"/>
        <v>0</v>
      </c>
      <c r="T79" s="88">
        <f t="shared" si="35"/>
        <v>0</v>
      </c>
      <c r="U79" s="15">
        <f t="shared" si="35"/>
        <v>0</v>
      </c>
      <c r="V79" s="16">
        <f t="shared" si="35"/>
        <v>0</v>
      </c>
      <c r="W79" s="17">
        <f t="shared" si="35"/>
        <v>0</v>
      </c>
      <c r="X79" s="15">
        <f t="shared" si="35"/>
        <v>8</v>
      </c>
      <c r="Y79" s="16">
        <f t="shared" si="35"/>
        <v>5</v>
      </c>
      <c r="Z79" s="17">
        <f t="shared" si="35"/>
        <v>13</v>
      </c>
      <c r="AA79" s="15">
        <f>SUM(AA73:AA78)</f>
        <v>156</v>
      </c>
      <c r="AB79" s="16">
        <f t="shared" si="35"/>
        <v>86</v>
      </c>
      <c r="AC79" s="47">
        <f t="shared" si="35"/>
        <v>242</v>
      </c>
    </row>
    <row r="80" spans="1:29" ht="12.6" customHeight="1" x14ac:dyDescent="0.2">
      <c r="A80" s="123" t="s">
        <v>172</v>
      </c>
      <c r="B80" s="3" t="s">
        <v>2</v>
      </c>
      <c r="C80" s="12">
        <v>54</v>
      </c>
      <c r="D80" s="13">
        <v>1</v>
      </c>
      <c r="E80" s="14">
        <v>55</v>
      </c>
      <c r="F80" s="12">
        <v>11</v>
      </c>
      <c r="G80" s="13">
        <v>1</v>
      </c>
      <c r="H80" s="14">
        <v>12</v>
      </c>
      <c r="I80" s="12"/>
      <c r="J80" s="13"/>
      <c r="K80" s="14"/>
      <c r="L80" s="12">
        <v>1</v>
      </c>
      <c r="M80" s="13"/>
      <c r="N80" s="14">
        <v>1</v>
      </c>
      <c r="O80" s="12">
        <v>2</v>
      </c>
      <c r="P80" s="13"/>
      <c r="Q80" s="46">
        <v>2</v>
      </c>
      <c r="R80" s="87"/>
      <c r="S80" s="87"/>
      <c r="T80" s="87"/>
      <c r="U80" s="12">
        <v>1</v>
      </c>
      <c r="V80" s="13"/>
      <c r="W80" s="14">
        <v>1</v>
      </c>
      <c r="X80" s="12">
        <v>2</v>
      </c>
      <c r="Y80" s="13"/>
      <c r="Z80" s="14">
        <v>2</v>
      </c>
      <c r="AA80" s="12">
        <f t="shared" ref="AA80:AB89" si="36">SUM(C80,F80,I80,L80,O80,R80,U80,X80)</f>
        <v>71</v>
      </c>
      <c r="AB80" s="13">
        <f t="shared" si="36"/>
        <v>2</v>
      </c>
      <c r="AC80" s="46">
        <f t="shared" ref="AC80:AC89" si="37">SUM(AA80:AB80)</f>
        <v>73</v>
      </c>
    </row>
    <row r="81" spans="1:29" ht="12.6" customHeight="1" x14ac:dyDescent="0.2">
      <c r="A81" s="123" t="s">
        <v>130</v>
      </c>
      <c r="B81" s="3" t="s">
        <v>89</v>
      </c>
      <c r="C81" s="12">
        <v>1</v>
      </c>
      <c r="D81" s="13"/>
      <c r="E81" s="14">
        <v>1</v>
      </c>
      <c r="F81" s="12"/>
      <c r="G81" s="13"/>
      <c r="H81" s="14"/>
      <c r="I81" s="12"/>
      <c r="J81" s="13"/>
      <c r="K81" s="14"/>
      <c r="L81" s="12"/>
      <c r="M81" s="13"/>
      <c r="N81" s="14"/>
      <c r="O81" s="12"/>
      <c r="P81" s="13"/>
      <c r="Q81" s="46"/>
      <c r="R81" s="87"/>
      <c r="S81" s="87"/>
      <c r="T81" s="87"/>
      <c r="U81" s="12"/>
      <c r="V81" s="13"/>
      <c r="W81" s="14"/>
      <c r="X81" s="12"/>
      <c r="Y81" s="13"/>
      <c r="Z81" s="14"/>
      <c r="AA81" s="12">
        <f t="shared" si="36"/>
        <v>1</v>
      </c>
      <c r="AB81" s="13">
        <f t="shared" si="36"/>
        <v>0</v>
      </c>
      <c r="AC81" s="46">
        <f t="shared" si="37"/>
        <v>1</v>
      </c>
    </row>
    <row r="82" spans="1:29" ht="12.6" customHeight="1" x14ac:dyDescent="0.2">
      <c r="A82" s="123" t="s">
        <v>173</v>
      </c>
      <c r="B82" s="3" t="s">
        <v>88</v>
      </c>
      <c r="C82" s="12">
        <v>5</v>
      </c>
      <c r="D82" s="13"/>
      <c r="E82" s="14">
        <v>5</v>
      </c>
      <c r="F82" s="12"/>
      <c r="G82" s="13"/>
      <c r="H82" s="14"/>
      <c r="I82" s="12"/>
      <c r="J82" s="13"/>
      <c r="K82" s="14"/>
      <c r="L82" s="12"/>
      <c r="M82" s="13"/>
      <c r="N82" s="14"/>
      <c r="O82" s="12"/>
      <c r="P82" s="13"/>
      <c r="Q82" s="46"/>
      <c r="R82" s="87"/>
      <c r="S82" s="87"/>
      <c r="T82" s="87"/>
      <c r="U82" s="12"/>
      <c r="V82" s="13"/>
      <c r="W82" s="14"/>
      <c r="X82" s="12"/>
      <c r="Y82" s="13"/>
      <c r="Z82" s="14"/>
      <c r="AA82" s="12">
        <f t="shared" si="36"/>
        <v>5</v>
      </c>
      <c r="AB82" s="13">
        <f t="shared" si="36"/>
        <v>0</v>
      </c>
      <c r="AC82" s="46">
        <f t="shared" si="37"/>
        <v>5</v>
      </c>
    </row>
    <row r="83" spans="1:29" ht="12.6" customHeight="1" x14ac:dyDescent="0.2">
      <c r="A83" s="123" t="s">
        <v>51</v>
      </c>
      <c r="B83" s="3" t="s">
        <v>2</v>
      </c>
      <c r="C83" s="12">
        <v>115</v>
      </c>
      <c r="D83" s="13">
        <v>12</v>
      </c>
      <c r="E83" s="14">
        <v>127</v>
      </c>
      <c r="F83" s="12">
        <v>2</v>
      </c>
      <c r="G83" s="13">
        <v>1</v>
      </c>
      <c r="H83" s="14">
        <v>3</v>
      </c>
      <c r="I83" s="12"/>
      <c r="J83" s="13"/>
      <c r="K83" s="14"/>
      <c r="L83" s="12">
        <v>1</v>
      </c>
      <c r="M83" s="13"/>
      <c r="N83" s="14">
        <v>1</v>
      </c>
      <c r="O83" s="12">
        <v>1</v>
      </c>
      <c r="P83" s="13"/>
      <c r="Q83" s="46">
        <v>1</v>
      </c>
      <c r="R83" s="87"/>
      <c r="S83" s="87"/>
      <c r="T83" s="87"/>
      <c r="U83" s="12"/>
      <c r="V83" s="13"/>
      <c r="W83" s="14"/>
      <c r="X83" s="12">
        <v>7</v>
      </c>
      <c r="Y83" s="13"/>
      <c r="Z83" s="14">
        <v>7</v>
      </c>
      <c r="AA83" s="12">
        <f t="shared" si="36"/>
        <v>126</v>
      </c>
      <c r="AB83" s="13">
        <f t="shared" si="36"/>
        <v>13</v>
      </c>
      <c r="AC83" s="46">
        <f t="shared" si="37"/>
        <v>139</v>
      </c>
    </row>
    <row r="84" spans="1:29" ht="12.6" customHeight="1" x14ac:dyDescent="0.2">
      <c r="A84" s="123" t="s">
        <v>52</v>
      </c>
      <c r="B84" s="3" t="s">
        <v>85</v>
      </c>
      <c r="C84" s="12">
        <v>34</v>
      </c>
      <c r="D84" s="13">
        <v>2</v>
      </c>
      <c r="E84" s="14">
        <v>36</v>
      </c>
      <c r="F84" s="12">
        <v>1</v>
      </c>
      <c r="G84" s="13"/>
      <c r="H84" s="14">
        <v>1</v>
      </c>
      <c r="I84" s="12">
        <v>1</v>
      </c>
      <c r="J84" s="13">
        <v>1</v>
      </c>
      <c r="K84" s="14">
        <v>2</v>
      </c>
      <c r="L84" s="12">
        <v>1</v>
      </c>
      <c r="M84" s="13"/>
      <c r="N84" s="14">
        <v>1</v>
      </c>
      <c r="O84" s="12">
        <v>1</v>
      </c>
      <c r="P84" s="13">
        <v>1</v>
      </c>
      <c r="Q84" s="46">
        <v>2</v>
      </c>
      <c r="R84" s="87"/>
      <c r="S84" s="87"/>
      <c r="T84" s="87"/>
      <c r="U84" s="12"/>
      <c r="V84" s="13"/>
      <c r="W84" s="14"/>
      <c r="X84" s="12">
        <v>2</v>
      </c>
      <c r="Y84" s="13"/>
      <c r="Z84" s="14">
        <v>2</v>
      </c>
      <c r="AA84" s="12">
        <f t="shared" si="36"/>
        <v>40</v>
      </c>
      <c r="AB84" s="13">
        <f t="shared" si="36"/>
        <v>4</v>
      </c>
      <c r="AC84" s="46">
        <f t="shared" si="37"/>
        <v>44</v>
      </c>
    </row>
    <row r="85" spans="1:29" ht="12.6" customHeight="1" x14ac:dyDescent="0.2">
      <c r="A85" s="562" t="s">
        <v>53</v>
      </c>
      <c r="B85" s="3" t="s">
        <v>88</v>
      </c>
      <c r="C85" s="12">
        <v>3</v>
      </c>
      <c r="D85" s="13"/>
      <c r="E85" s="14">
        <v>3</v>
      </c>
      <c r="F85" s="12"/>
      <c r="G85" s="13"/>
      <c r="H85" s="14"/>
      <c r="I85" s="12"/>
      <c r="J85" s="13"/>
      <c r="K85" s="14"/>
      <c r="L85" s="12"/>
      <c r="M85" s="13"/>
      <c r="N85" s="14"/>
      <c r="O85" s="12"/>
      <c r="P85" s="13"/>
      <c r="Q85" s="46"/>
      <c r="R85" s="87"/>
      <c r="S85" s="87"/>
      <c r="T85" s="87"/>
      <c r="U85" s="12"/>
      <c r="V85" s="13"/>
      <c r="W85" s="14"/>
      <c r="X85" s="12">
        <v>1</v>
      </c>
      <c r="Y85" s="13"/>
      <c r="Z85" s="14">
        <v>1</v>
      </c>
      <c r="AA85" s="12">
        <f t="shared" si="36"/>
        <v>4</v>
      </c>
      <c r="AB85" s="13">
        <f t="shared" si="36"/>
        <v>0</v>
      </c>
      <c r="AC85" s="46">
        <f t="shared" si="37"/>
        <v>4</v>
      </c>
    </row>
    <row r="86" spans="1:29" ht="12.6" customHeight="1" x14ac:dyDescent="0.2">
      <c r="A86" s="562"/>
      <c r="B86" s="3" t="s">
        <v>90</v>
      </c>
      <c r="C86" s="12">
        <v>12</v>
      </c>
      <c r="D86" s="13">
        <v>3</v>
      </c>
      <c r="E86" s="14">
        <v>15</v>
      </c>
      <c r="F86" s="12"/>
      <c r="G86" s="13"/>
      <c r="H86" s="14"/>
      <c r="I86" s="12"/>
      <c r="J86" s="13"/>
      <c r="K86" s="14"/>
      <c r="L86" s="12"/>
      <c r="M86" s="13"/>
      <c r="N86" s="14"/>
      <c r="O86" s="12"/>
      <c r="P86" s="13">
        <v>1</v>
      </c>
      <c r="Q86" s="46">
        <v>1</v>
      </c>
      <c r="R86" s="87"/>
      <c r="S86" s="87"/>
      <c r="T86" s="87"/>
      <c r="U86" s="12"/>
      <c r="V86" s="13"/>
      <c r="W86" s="14"/>
      <c r="X86" s="12">
        <v>2</v>
      </c>
      <c r="Y86" s="13">
        <v>1</v>
      </c>
      <c r="Z86" s="14">
        <v>3</v>
      </c>
      <c r="AA86" s="12">
        <f t="shared" ref="AA86" si="38">SUM(C86,F86,I86,L86,O86,R86,U86,X86)</f>
        <v>14</v>
      </c>
      <c r="AB86" s="13">
        <f t="shared" ref="AB86" si="39">SUM(D86,G86,J86,M86,P86,S86,V86,Y86)</f>
        <v>5</v>
      </c>
      <c r="AC86" s="46">
        <f t="shared" ref="AC86" si="40">SUM(AA86:AB86)</f>
        <v>19</v>
      </c>
    </row>
    <row r="87" spans="1:29" ht="12.6" customHeight="1" x14ac:dyDescent="0.2">
      <c r="A87" s="123" t="s">
        <v>131</v>
      </c>
      <c r="B87" s="3" t="s">
        <v>88</v>
      </c>
      <c r="C87" s="12">
        <v>1</v>
      </c>
      <c r="D87" s="13"/>
      <c r="E87" s="14">
        <v>1</v>
      </c>
      <c r="F87" s="12"/>
      <c r="G87" s="13"/>
      <c r="H87" s="14"/>
      <c r="I87" s="12"/>
      <c r="J87" s="13"/>
      <c r="K87" s="14"/>
      <c r="L87" s="12"/>
      <c r="M87" s="13"/>
      <c r="N87" s="14"/>
      <c r="O87" s="12"/>
      <c r="P87" s="13"/>
      <c r="Q87" s="46"/>
      <c r="R87" s="87"/>
      <c r="S87" s="87"/>
      <c r="T87" s="87"/>
      <c r="U87" s="12"/>
      <c r="V87" s="13"/>
      <c r="W87" s="14"/>
      <c r="X87" s="12"/>
      <c r="Y87" s="13"/>
      <c r="Z87" s="14"/>
      <c r="AA87" s="12">
        <f t="shared" si="36"/>
        <v>1</v>
      </c>
      <c r="AB87" s="13">
        <f t="shared" si="36"/>
        <v>0</v>
      </c>
      <c r="AC87" s="46">
        <f t="shared" si="37"/>
        <v>1</v>
      </c>
    </row>
    <row r="88" spans="1:29" ht="12.6" customHeight="1" x14ac:dyDescent="0.2">
      <c r="A88" s="123" t="s">
        <v>54</v>
      </c>
      <c r="B88" s="3" t="s">
        <v>2</v>
      </c>
      <c r="C88" s="12"/>
      <c r="D88" s="13"/>
      <c r="E88" s="14"/>
      <c r="F88" s="12"/>
      <c r="G88" s="13"/>
      <c r="H88" s="14"/>
      <c r="I88" s="12"/>
      <c r="J88" s="13"/>
      <c r="K88" s="14"/>
      <c r="L88" s="12"/>
      <c r="M88" s="13"/>
      <c r="N88" s="14"/>
      <c r="O88" s="12"/>
      <c r="P88" s="13"/>
      <c r="Q88" s="46"/>
      <c r="R88" s="87"/>
      <c r="S88" s="87"/>
      <c r="T88" s="87"/>
      <c r="U88" s="12"/>
      <c r="V88" s="13"/>
      <c r="W88" s="14"/>
      <c r="X88" s="12"/>
      <c r="Y88" s="13"/>
      <c r="Z88" s="14"/>
      <c r="AA88" s="12">
        <f t="shared" si="36"/>
        <v>0</v>
      </c>
      <c r="AB88" s="13">
        <f t="shared" si="36"/>
        <v>0</v>
      </c>
      <c r="AC88" s="46">
        <f t="shared" si="37"/>
        <v>0</v>
      </c>
    </row>
    <row r="89" spans="1:29" ht="12.6" customHeight="1" x14ac:dyDescent="0.2">
      <c r="A89" s="123" t="s">
        <v>55</v>
      </c>
      <c r="B89" s="3" t="s">
        <v>86</v>
      </c>
      <c r="C89" s="12">
        <v>19</v>
      </c>
      <c r="D89" s="13">
        <v>1</v>
      </c>
      <c r="E89" s="14">
        <v>20</v>
      </c>
      <c r="F89" s="12">
        <v>4</v>
      </c>
      <c r="G89" s="13"/>
      <c r="H89" s="14">
        <v>4</v>
      </c>
      <c r="I89" s="12"/>
      <c r="J89" s="13"/>
      <c r="K89" s="14"/>
      <c r="L89" s="12">
        <v>1</v>
      </c>
      <c r="M89" s="13"/>
      <c r="N89" s="14">
        <v>1</v>
      </c>
      <c r="O89" s="12"/>
      <c r="P89" s="13"/>
      <c r="Q89" s="46"/>
      <c r="R89" s="87"/>
      <c r="S89" s="87"/>
      <c r="T89" s="87"/>
      <c r="U89" s="12"/>
      <c r="V89" s="13"/>
      <c r="W89" s="14"/>
      <c r="X89" s="12">
        <v>1</v>
      </c>
      <c r="Y89" s="13"/>
      <c r="Z89" s="14">
        <v>1</v>
      </c>
      <c r="AA89" s="12">
        <f t="shared" si="36"/>
        <v>25</v>
      </c>
      <c r="AB89" s="13">
        <f t="shared" si="36"/>
        <v>1</v>
      </c>
      <c r="AC89" s="46">
        <f t="shared" si="37"/>
        <v>26</v>
      </c>
    </row>
    <row r="90" spans="1:29" s="4" customFormat="1" ht="12.6" customHeight="1" x14ac:dyDescent="0.2">
      <c r="A90" s="66" t="s">
        <v>102</v>
      </c>
      <c r="B90" s="9"/>
      <c r="C90" s="15">
        <f t="shared" ref="C90:AB90" si="41">SUM(C80:C89)</f>
        <v>244</v>
      </c>
      <c r="D90" s="16">
        <f t="shared" si="41"/>
        <v>19</v>
      </c>
      <c r="E90" s="17">
        <f t="shared" si="41"/>
        <v>263</v>
      </c>
      <c r="F90" s="15">
        <f t="shared" si="41"/>
        <v>18</v>
      </c>
      <c r="G90" s="16">
        <f t="shared" si="41"/>
        <v>2</v>
      </c>
      <c r="H90" s="17">
        <f t="shared" si="41"/>
        <v>20</v>
      </c>
      <c r="I90" s="15">
        <f t="shared" si="41"/>
        <v>1</v>
      </c>
      <c r="J90" s="16">
        <f t="shared" si="41"/>
        <v>1</v>
      </c>
      <c r="K90" s="17">
        <f t="shared" si="41"/>
        <v>2</v>
      </c>
      <c r="L90" s="15">
        <f t="shared" si="41"/>
        <v>4</v>
      </c>
      <c r="M90" s="16">
        <f t="shared" si="41"/>
        <v>0</v>
      </c>
      <c r="N90" s="17">
        <f t="shared" si="41"/>
        <v>4</v>
      </c>
      <c r="O90" s="15">
        <f t="shared" si="41"/>
        <v>4</v>
      </c>
      <c r="P90" s="16">
        <f t="shared" si="41"/>
        <v>2</v>
      </c>
      <c r="Q90" s="47">
        <f t="shared" si="41"/>
        <v>6</v>
      </c>
      <c r="R90" s="88">
        <f t="shared" si="41"/>
        <v>0</v>
      </c>
      <c r="S90" s="88">
        <f t="shared" si="41"/>
        <v>0</v>
      </c>
      <c r="T90" s="88">
        <f t="shared" si="41"/>
        <v>0</v>
      </c>
      <c r="U90" s="15">
        <f t="shared" si="41"/>
        <v>1</v>
      </c>
      <c r="V90" s="16">
        <f t="shared" si="41"/>
        <v>0</v>
      </c>
      <c r="W90" s="17">
        <f t="shared" si="41"/>
        <v>1</v>
      </c>
      <c r="X90" s="15">
        <f t="shared" si="41"/>
        <v>15</v>
      </c>
      <c r="Y90" s="16">
        <f t="shared" si="41"/>
        <v>1</v>
      </c>
      <c r="Z90" s="17">
        <f t="shared" si="41"/>
        <v>16</v>
      </c>
      <c r="AA90" s="15">
        <f t="shared" si="41"/>
        <v>287</v>
      </c>
      <c r="AB90" s="16">
        <f t="shared" si="41"/>
        <v>25</v>
      </c>
      <c r="AC90" s="47">
        <f>SUM(AC80:AC89)</f>
        <v>312</v>
      </c>
    </row>
    <row r="91" spans="1:29" ht="12.6" customHeight="1" x14ac:dyDescent="0.2">
      <c r="A91" s="67" t="s">
        <v>56</v>
      </c>
      <c r="B91" s="68" t="s">
        <v>2</v>
      </c>
      <c r="C91" s="69">
        <v>25</v>
      </c>
      <c r="D91" s="70">
        <v>10</v>
      </c>
      <c r="E91" s="71">
        <v>35</v>
      </c>
      <c r="F91" s="69">
        <v>7</v>
      </c>
      <c r="G91" s="70">
        <v>3</v>
      </c>
      <c r="H91" s="71">
        <v>10</v>
      </c>
      <c r="I91" s="69">
        <v>1</v>
      </c>
      <c r="J91" s="70"/>
      <c r="K91" s="71">
        <v>1</v>
      </c>
      <c r="L91" s="69"/>
      <c r="M91" s="70"/>
      <c r="N91" s="71"/>
      <c r="O91" s="69">
        <v>1</v>
      </c>
      <c r="P91" s="70">
        <v>1</v>
      </c>
      <c r="Q91" s="72">
        <v>2</v>
      </c>
      <c r="R91" s="137"/>
      <c r="S91" s="137"/>
      <c r="T91" s="137"/>
      <c r="U91" s="69">
        <v>1</v>
      </c>
      <c r="V91" s="70"/>
      <c r="W91" s="71">
        <v>1</v>
      </c>
      <c r="X91" s="69">
        <v>1</v>
      </c>
      <c r="Y91" s="70"/>
      <c r="Z91" s="71">
        <v>1</v>
      </c>
      <c r="AA91" s="69">
        <f>SUM(C91,F91,I91,L91,O91,R91,U91,X91)</f>
        <v>36</v>
      </c>
      <c r="AB91" s="70">
        <f t="shared" ref="AB91:AB93" si="42">SUM(D91,G91,J91,M91,P91,S91,V91,Y91)</f>
        <v>14</v>
      </c>
      <c r="AC91" s="72">
        <f t="shared" ref="AC91:AC93" si="43">SUM(AA91:AB91)</f>
        <v>50</v>
      </c>
    </row>
    <row r="92" spans="1:29" ht="12.6" customHeight="1" x14ac:dyDescent="0.2">
      <c r="A92" s="123" t="s">
        <v>57</v>
      </c>
      <c r="B92" s="3" t="s">
        <v>2</v>
      </c>
      <c r="C92" s="12">
        <v>229</v>
      </c>
      <c r="D92" s="13">
        <v>39</v>
      </c>
      <c r="E92" s="14">
        <v>268</v>
      </c>
      <c r="F92" s="12">
        <v>24</v>
      </c>
      <c r="G92" s="13">
        <v>4</v>
      </c>
      <c r="H92" s="14">
        <v>28</v>
      </c>
      <c r="I92" s="12">
        <v>1</v>
      </c>
      <c r="J92" s="13"/>
      <c r="K92" s="14">
        <v>1</v>
      </c>
      <c r="L92" s="12">
        <v>3</v>
      </c>
      <c r="M92" s="13">
        <v>2</v>
      </c>
      <c r="N92" s="14">
        <v>5</v>
      </c>
      <c r="O92" s="12">
        <v>4</v>
      </c>
      <c r="P92" s="13"/>
      <c r="Q92" s="46">
        <v>4</v>
      </c>
      <c r="R92" s="87"/>
      <c r="S92" s="87"/>
      <c r="T92" s="87"/>
      <c r="U92" s="12">
        <v>1</v>
      </c>
      <c r="V92" s="13"/>
      <c r="W92" s="14">
        <v>1</v>
      </c>
      <c r="X92" s="12">
        <v>16</v>
      </c>
      <c r="Y92" s="13">
        <v>2</v>
      </c>
      <c r="Z92" s="14">
        <v>18</v>
      </c>
      <c r="AA92" s="12">
        <f t="shared" ref="AA92:AA93" si="44">SUM(C92,F92,I92,L92,O92,R92,U92,X92)</f>
        <v>278</v>
      </c>
      <c r="AB92" s="13">
        <f t="shared" si="42"/>
        <v>47</v>
      </c>
      <c r="AC92" s="46">
        <f t="shared" si="43"/>
        <v>325</v>
      </c>
    </row>
    <row r="93" spans="1:29" ht="12.6" customHeight="1" x14ac:dyDescent="0.2">
      <c r="A93" s="123" t="s">
        <v>58</v>
      </c>
      <c r="B93" s="3" t="s">
        <v>86</v>
      </c>
      <c r="C93" s="12">
        <v>12</v>
      </c>
      <c r="D93" s="13">
        <v>6</v>
      </c>
      <c r="E93" s="14">
        <v>18</v>
      </c>
      <c r="F93" s="12">
        <v>6</v>
      </c>
      <c r="G93" s="13">
        <v>2</v>
      </c>
      <c r="H93" s="14">
        <v>8</v>
      </c>
      <c r="I93" s="12"/>
      <c r="J93" s="13"/>
      <c r="K93" s="14"/>
      <c r="L93" s="12"/>
      <c r="M93" s="13"/>
      <c r="N93" s="14"/>
      <c r="O93" s="12"/>
      <c r="P93" s="13"/>
      <c r="Q93" s="46"/>
      <c r="R93" s="87"/>
      <c r="S93" s="87"/>
      <c r="T93" s="87"/>
      <c r="U93" s="12"/>
      <c r="V93" s="13"/>
      <c r="W93" s="14"/>
      <c r="X93" s="12"/>
      <c r="Y93" s="13"/>
      <c r="Z93" s="14"/>
      <c r="AA93" s="12">
        <f t="shared" si="44"/>
        <v>18</v>
      </c>
      <c r="AB93" s="13">
        <f t="shared" si="42"/>
        <v>8</v>
      </c>
      <c r="AC93" s="46">
        <f t="shared" si="43"/>
        <v>26</v>
      </c>
    </row>
    <row r="94" spans="1:29" s="4" customFormat="1" ht="12.6" customHeight="1" x14ac:dyDescent="0.2">
      <c r="A94" s="66" t="s">
        <v>103</v>
      </c>
      <c r="B94" s="9"/>
      <c r="C94" s="15">
        <f>SUM(C92:C93)</f>
        <v>241</v>
      </c>
      <c r="D94" s="16">
        <f t="shared" ref="D94:AC94" si="45">SUM(D92:D93)</f>
        <v>45</v>
      </c>
      <c r="E94" s="17">
        <f t="shared" si="45"/>
        <v>286</v>
      </c>
      <c r="F94" s="15">
        <f t="shared" si="45"/>
        <v>30</v>
      </c>
      <c r="G94" s="16">
        <f t="shared" si="45"/>
        <v>6</v>
      </c>
      <c r="H94" s="17">
        <f t="shared" si="45"/>
        <v>36</v>
      </c>
      <c r="I94" s="15">
        <f t="shared" si="45"/>
        <v>1</v>
      </c>
      <c r="J94" s="16">
        <f t="shared" si="45"/>
        <v>0</v>
      </c>
      <c r="K94" s="17">
        <f t="shared" si="45"/>
        <v>1</v>
      </c>
      <c r="L94" s="15">
        <f t="shared" si="45"/>
        <v>3</v>
      </c>
      <c r="M94" s="16">
        <f t="shared" si="45"/>
        <v>2</v>
      </c>
      <c r="N94" s="17">
        <f t="shared" si="45"/>
        <v>5</v>
      </c>
      <c r="O94" s="15">
        <f t="shared" si="45"/>
        <v>4</v>
      </c>
      <c r="P94" s="16">
        <f t="shared" si="45"/>
        <v>0</v>
      </c>
      <c r="Q94" s="47">
        <f t="shared" si="45"/>
        <v>4</v>
      </c>
      <c r="R94" s="88">
        <f t="shared" si="45"/>
        <v>0</v>
      </c>
      <c r="S94" s="88">
        <f t="shared" si="45"/>
        <v>0</v>
      </c>
      <c r="T94" s="88">
        <f t="shared" si="45"/>
        <v>0</v>
      </c>
      <c r="U94" s="15">
        <f t="shared" si="45"/>
        <v>1</v>
      </c>
      <c r="V94" s="16">
        <f t="shared" si="45"/>
        <v>0</v>
      </c>
      <c r="W94" s="17">
        <f t="shared" si="45"/>
        <v>1</v>
      </c>
      <c r="X94" s="15">
        <f t="shared" si="45"/>
        <v>16</v>
      </c>
      <c r="Y94" s="16">
        <f t="shared" si="45"/>
        <v>2</v>
      </c>
      <c r="Z94" s="17">
        <f t="shared" si="45"/>
        <v>18</v>
      </c>
      <c r="AA94" s="15">
        <f>SUM(AA92:AA93)</f>
        <v>296</v>
      </c>
      <c r="AB94" s="16">
        <f t="shared" si="45"/>
        <v>55</v>
      </c>
      <c r="AC94" s="47">
        <f t="shared" si="45"/>
        <v>351</v>
      </c>
    </row>
    <row r="95" spans="1:29" ht="12.6" customHeight="1" x14ac:dyDescent="0.2">
      <c r="A95" s="123" t="s">
        <v>27</v>
      </c>
      <c r="B95" s="3" t="s">
        <v>90</v>
      </c>
      <c r="C95" s="12">
        <v>82</v>
      </c>
      <c r="D95" s="13">
        <v>7</v>
      </c>
      <c r="E95" s="14">
        <v>89</v>
      </c>
      <c r="F95" s="12">
        <v>1</v>
      </c>
      <c r="G95" s="13">
        <v>2</v>
      </c>
      <c r="H95" s="14">
        <v>3</v>
      </c>
      <c r="I95" s="12">
        <v>1</v>
      </c>
      <c r="J95" s="13"/>
      <c r="K95" s="14">
        <v>1</v>
      </c>
      <c r="L95" s="12">
        <v>1</v>
      </c>
      <c r="M95" s="13"/>
      <c r="N95" s="14">
        <v>1</v>
      </c>
      <c r="O95" s="12"/>
      <c r="P95" s="13"/>
      <c r="Q95" s="46"/>
      <c r="R95" s="87"/>
      <c r="S95" s="87"/>
      <c r="T95" s="87"/>
      <c r="U95" s="12"/>
      <c r="V95" s="13"/>
      <c r="W95" s="14"/>
      <c r="X95" s="12">
        <v>19</v>
      </c>
      <c r="Y95" s="13">
        <v>7</v>
      </c>
      <c r="Z95" s="14">
        <v>26</v>
      </c>
      <c r="AA95" s="12">
        <f>SUM(C95,F95,I95,L95,O95,R95,U95,X95)</f>
        <v>104</v>
      </c>
      <c r="AB95" s="13">
        <f>SUM(D95,G95,J95,M95,P95,S95,V95,Y95)</f>
        <v>16</v>
      </c>
      <c r="AC95" s="46">
        <f>SUM(AA95:AB95)</f>
        <v>120</v>
      </c>
    </row>
    <row r="96" spans="1:29" ht="12.6" customHeight="1" x14ac:dyDescent="0.2">
      <c r="A96" s="123" t="s">
        <v>3</v>
      </c>
      <c r="B96" s="3"/>
      <c r="C96" s="12">
        <v>1</v>
      </c>
      <c r="D96" s="13"/>
      <c r="E96" s="14">
        <v>1</v>
      </c>
      <c r="F96" s="12"/>
      <c r="G96" s="13"/>
      <c r="H96" s="14"/>
      <c r="I96" s="12"/>
      <c r="J96" s="13"/>
      <c r="K96" s="14"/>
      <c r="L96" s="12"/>
      <c r="M96" s="13"/>
      <c r="N96" s="14"/>
      <c r="O96" s="12"/>
      <c r="P96" s="13"/>
      <c r="Q96" s="46"/>
      <c r="R96" s="87"/>
      <c r="S96" s="87"/>
      <c r="T96" s="87"/>
      <c r="U96" s="12"/>
      <c r="V96" s="13"/>
      <c r="W96" s="14"/>
      <c r="X96" s="12"/>
      <c r="Y96" s="13"/>
      <c r="Z96" s="14"/>
      <c r="AA96" s="12">
        <f>SUM(C96,F96,I96,L96,O96,R96,U96,X96)</f>
        <v>1</v>
      </c>
      <c r="AB96" s="13">
        <f t="shared" ref="AB96" si="46">SUM(D96,G96,J96,M96,P96,S96,V96,Y96)</f>
        <v>0</v>
      </c>
      <c r="AC96" s="46">
        <f t="shared" ref="AC96" si="47">SUM(AA96:AB96)</f>
        <v>1</v>
      </c>
    </row>
    <row r="97" spans="1:29" s="10" customFormat="1" ht="12.6" customHeight="1" x14ac:dyDescent="0.25">
      <c r="A97" s="52" t="s">
        <v>104</v>
      </c>
      <c r="B97" s="22"/>
      <c r="C97" s="95">
        <f>SUM(C67,C72,C79,C90,C91,C94,C95,C96)</f>
        <v>941</v>
      </c>
      <c r="D97" s="24">
        <f t="shared" ref="D97:Z97" si="48">SUM(D67,D72,D79,D90,D91,D94,D95,D96)</f>
        <v>220</v>
      </c>
      <c r="E97" s="25">
        <f t="shared" si="48"/>
        <v>1161</v>
      </c>
      <c r="F97" s="23">
        <f t="shared" si="48"/>
        <v>114</v>
      </c>
      <c r="G97" s="24">
        <f t="shared" si="48"/>
        <v>23</v>
      </c>
      <c r="H97" s="25">
        <f t="shared" si="48"/>
        <v>137</v>
      </c>
      <c r="I97" s="23">
        <f t="shared" si="48"/>
        <v>6</v>
      </c>
      <c r="J97" s="24">
        <f t="shared" si="48"/>
        <v>3</v>
      </c>
      <c r="K97" s="25">
        <f t="shared" si="48"/>
        <v>9</v>
      </c>
      <c r="L97" s="23">
        <f t="shared" si="48"/>
        <v>18</v>
      </c>
      <c r="M97" s="24">
        <f t="shared" si="48"/>
        <v>4</v>
      </c>
      <c r="N97" s="25">
        <f t="shared" si="48"/>
        <v>22</v>
      </c>
      <c r="O97" s="23">
        <f t="shared" si="48"/>
        <v>22</v>
      </c>
      <c r="P97" s="24">
        <f t="shared" si="48"/>
        <v>7</v>
      </c>
      <c r="Q97" s="53">
        <f t="shared" si="48"/>
        <v>29</v>
      </c>
      <c r="R97" s="22">
        <f t="shared" si="48"/>
        <v>0</v>
      </c>
      <c r="S97" s="22">
        <f t="shared" si="48"/>
        <v>0</v>
      </c>
      <c r="T97" s="22">
        <f t="shared" si="48"/>
        <v>0</v>
      </c>
      <c r="U97" s="23">
        <f t="shared" si="48"/>
        <v>7</v>
      </c>
      <c r="V97" s="24">
        <f t="shared" si="48"/>
        <v>0</v>
      </c>
      <c r="W97" s="25">
        <f t="shared" si="48"/>
        <v>7</v>
      </c>
      <c r="X97" s="23">
        <f t="shared" si="48"/>
        <v>84</v>
      </c>
      <c r="Y97" s="24">
        <f t="shared" si="48"/>
        <v>23</v>
      </c>
      <c r="Z97" s="25">
        <f t="shared" si="48"/>
        <v>107</v>
      </c>
      <c r="AA97" s="95">
        <f>SUM(C97,F97,I97,L97,O97,R97,U97,X97)</f>
        <v>1192</v>
      </c>
      <c r="AB97" s="96">
        <f>SUM(D97,G97,J97,M97,P97,S97,V97,Y97)</f>
        <v>280</v>
      </c>
      <c r="AC97" s="53">
        <f>SUM(AA97:AB97)</f>
        <v>1472</v>
      </c>
    </row>
    <row r="98" spans="1:29" ht="12.6" customHeight="1" x14ac:dyDescent="0.2">
      <c r="A98" s="123" t="s">
        <v>59</v>
      </c>
      <c r="B98" s="3" t="s">
        <v>2</v>
      </c>
      <c r="C98" s="12">
        <v>1</v>
      </c>
      <c r="D98" s="13">
        <v>13</v>
      </c>
      <c r="E98" s="14">
        <v>14</v>
      </c>
      <c r="F98" s="12"/>
      <c r="G98" s="13"/>
      <c r="H98" s="14"/>
      <c r="I98" s="12"/>
      <c r="J98" s="13"/>
      <c r="K98" s="14"/>
      <c r="L98" s="12">
        <v>1</v>
      </c>
      <c r="M98" s="13">
        <v>1</v>
      </c>
      <c r="N98" s="14">
        <v>2</v>
      </c>
      <c r="O98" s="12"/>
      <c r="P98" s="13"/>
      <c r="Q98" s="46"/>
      <c r="R98" s="87"/>
      <c r="S98" s="87"/>
      <c r="T98" s="87"/>
      <c r="U98" s="12">
        <v>3</v>
      </c>
      <c r="V98" s="13">
        <v>7</v>
      </c>
      <c r="W98" s="14">
        <v>10</v>
      </c>
      <c r="X98" s="12">
        <v>1</v>
      </c>
      <c r="Y98" s="13"/>
      <c r="Z98" s="14">
        <v>1</v>
      </c>
      <c r="AA98" s="12">
        <f t="shared" ref="AA98:AB100" si="49">SUM(C98,F98,I98,L98,O98,R98,U98,X98)</f>
        <v>6</v>
      </c>
      <c r="AB98" s="13">
        <f t="shared" si="49"/>
        <v>21</v>
      </c>
      <c r="AC98" s="46">
        <f t="shared" ref="AC98:AC100" si="50">SUM(AA98:AB98)</f>
        <v>27</v>
      </c>
    </row>
    <row r="99" spans="1:29" ht="12.6" customHeight="1" x14ac:dyDescent="0.2">
      <c r="A99" s="123" t="s">
        <v>60</v>
      </c>
      <c r="B99" s="3" t="s">
        <v>86</v>
      </c>
      <c r="C99" s="12">
        <v>4</v>
      </c>
      <c r="D99" s="13">
        <v>15</v>
      </c>
      <c r="E99" s="14">
        <v>19</v>
      </c>
      <c r="F99" s="12"/>
      <c r="G99" s="13"/>
      <c r="H99" s="14"/>
      <c r="I99" s="12"/>
      <c r="J99" s="13"/>
      <c r="K99" s="14"/>
      <c r="L99" s="12"/>
      <c r="M99" s="13">
        <v>1</v>
      </c>
      <c r="N99" s="14">
        <v>1</v>
      </c>
      <c r="O99" s="12"/>
      <c r="P99" s="13"/>
      <c r="Q99" s="46"/>
      <c r="R99" s="87"/>
      <c r="S99" s="87"/>
      <c r="T99" s="87"/>
      <c r="U99" s="12">
        <v>5</v>
      </c>
      <c r="V99" s="13">
        <v>9</v>
      </c>
      <c r="W99" s="14">
        <v>14</v>
      </c>
      <c r="X99" s="12">
        <v>1</v>
      </c>
      <c r="Y99" s="13">
        <v>3</v>
      </c>
      <c r="Z99" s="14">
        <v>4</v>
      </c>
      <c r="AA99" s="12">
        <f t="shared" si="49"/>
        <v>10</v>
      </c>
      <c r="AB99" s="13">
        <f t="shared" si="49"/>
        <v>28</v>
      </c>
      <c r="AC99" s="46">
        <f t="shared" si="50"/>
        <v>38</v>
      </c>
    </row>
    <row r="100" spans="1:29" ht="12.6" customHeight="1" x14ac:dyDescent="0.2">
      <c r="A100" s="123" t="s">
        <v>61</v>
      </c>
      <c r="B100" s="3" t="s">
        <v>2</v>
      </c>
      <c r="C100" s="12">
        <v>2</v>
      </c>
      <c r="D100" s="13">
        <v>7</v>
      </c>
      <c r="E100" s="14">
        <v>9</v>
      </c>
      <c r="F100" s="12"/>
      <c r="G100" s="13"/>
      <c r="H100" s="14"/>
      <c r="I100" s="12"/>
      <c r="J100" s="13"/>
      <c r="K100" s="14"/>
      <c r="L100" s="12">
        <v>1</v>
      </c>
      <c r="M100" s="13">
        <v>1</v>
      </c>
      <c r="N100" s="14">
        <v>2</v>
      </c>
      <c r="O100" s="12"/>
      <c r="P100" s="13">
        <v>1</v>
      </c>
      <c r="Q100" s="46">
        <v>1</v>
      </c>
      <c r="R100" s="87"/>
      <c r="S100" s="87"/>
      <c r="T100" s="87"/>
      <c r="U100" s="12">
        <v>1</v>
      </c>
      <c r="V100" s="13">
        <v>1</v>
      </c>
      <c r="W100" s="14">
        <v>2</v>
      </c>
      <c r="X100" s="12"/>
      <c r="Y100" s="13">
        <v>1</v>
      </c>
      <c r="Z100" s="14">
        <v>1</v>
      </c>
      <c r="AA100" s="12">
        <f t="shared" si="49"/>
        <v>4</v>
      </c>
      <c r="AB100" s="13">
        <f t="shared" si="49"/>
        <v>11</v>
      </c>
      <c r="AC100" s="46">
        <f t="shared" si="50"/>
        <v>15</v>
      </c>
    </row>
    <row r="101" spans="1:29" s="4" customFormat="1" ht="12.6" customHeight="1" x14ac:dyDescent="0.2">
      <c r="A101" s="66" t="s">
        <v>105</v>
      </c>
      <c r="B101" s="9"/>
      <c r="C101" s="15">
        <f>SUM(C98:C100)</f>
        <v>7</v>
      </c>
      <c r="D101" s="16">
        <f t="shared" ref="D101:AC101" si="51">SUM(D98:D100)</f>
        <v>35</v>
      </c>
      <c r="E101" s="17">
        <f t="shared" si="51"/>
        <v>42</v>
      </c>
      <c r="F101" s="15">
        <f t="shared" si="51"/>
        <v>0</v>
      </c>
      <c r="G101" s="16">
        <f t="shared" si="51"/>
        <v>0</v>
      </c>
      <c r="H101" s="17">
        <f t="shared" si="51"/>
        <v>0</v>
      </c>
      <c r="I101" s="15">
        <f t="shared" si="51"/>
        <v>0</v>
      </c>
      <c r="J101" s="16">
        <f t="shared" si="51"/>
        <v>0</v>
      </c>
      <c r="K101" s="17">
        <f t="shared" si="51"/>
        <v>0</v>
      </c>
      <c r="L101" s="15">
        <f t="shared" si="51"/>
        <v>2</v>
      </c>
      <c r="M101" s="16">
        <f t="shared" si="51"/>
        <v>3</v>
      </c>
      <c r="N101" s="17">
        <f t="shared" si="51"/>
        <v>5</v>
      </c>
      <c r="O101" s="15">
        <f t="shared" si="51"/>
        <v>0</v>
      </c>
      <c r="P101" s="16">
        <f t="shared" si="51"/>
        <v>1</v>
      </c>
      <c r="Q101" s="47">
        <f t="shared" si="51"/>
        <v>1</v>
      </c>
      <c r="R101" s="88">
        <f t="shared" si="51"/>
        <v>0</v>
      </c>
      <c r="S101" s="88">
        <f t="shared" si="51"/>
        <v>0</v>
      </c>
      <c r="T101" s="88">
        <f t="shared" si="51"/>
        <v>0</v>
      </c>
      <c r="U101" s="15">
        <f t="shared" si="51"/>
        <v>9</v>
      </c>
      <c r="V101" s="16">
        <f t="shared" si="51"/>
        <v>17</v>
      </c>
      <c r="W101" s="17">
        <f t="shared" si="51"/>
        <v>26</v>
      </c>
      <c r="X101" s="15">
        <f t="shared" si="51"/>
        <v>2</v>
      </c>
      <c r="Y101" s="16">
        <f t="shared" si="51"/>
        <v>4</v>
      </c>
      <c r="Z101" s="17">
        <f t="shared" si="51"/>
        <v>6</v>
      </c>
      <c r="AA101" s="15">
        <f t="shared" si="51"/>
        <v>20</v>
      </c>
      <c r="AB101" s="16">
        <f t="shared" si="51"/>
        <v>60</v>
      </c>
      <c r="AC101" s="47">
        <f t="shared" si="51"/>
        <v>80</v>
      </c>
    </row>
    <row r="102" spans="1:29" ht="12.6" customHeight="1" x14ac:dyDescent="0.2">
      <c r="A102" s="562" t="s">
        <v>62</v>
      </c>
      <c r="B102" s="3" t="s">
        <v>86</v>
      </c>
      <c r="C102" s="12">
        <v>3</v>
      </c>
      <c r="D102" s="13">
        <v>14</v>
      </c>
      <c r="E102" s="14">
        <v>17</v>
      </c>
      <c r="F102" s="12"/>
      <c r="G102" s="13"/>
      <c r="H102" s="14"/>
      <c r="I102" s="12"/>
      <c r="J102" s="13">
        <v>1</v>
      </c>
      <c r="K102" s="14">
        <v>1</v>
      </c>
      <c r="L102" s="12">
        <v>1</v>
      </c>
      <c r="M102" s="13">
        <v>4</v>
      </c>
      <c r="N102" s="14">
        <v>5</v>
      </c>
      <c r="O102" s="12"/>
      <c r="P102" s="13"/>
      <c r="Q102" s="46"/>
      <c r="R102" s="87"/>
      <c r="S102" s="87"/>
      <c r="T102" s="87"/>
      <c r="U102" s="12"/>
      <c r="V102" s="13">
        <v>19</v>
      </c>
      <c r="W102" s="14">
        <v>19</v>
      </c>
      <c r="X102" s="12"/>
      <c r="Y102" s="13">
        <v>1</v>
      </c>
      <c r="Z102" s="14">
        <v>1</v>
      </c>
      <c r="AA102" s="12">
        <f t="shared" ref="AA102:AB103" si="52">SUM(C102,F102,I102,L102,O102,R102,U102,X102)</f>
        <v>4</v>
      </c>
      <c r="AB102" s="13">
        <f t="shared" si="52"/>
        <v>39</v>
      </c>
      <c r="AC102" s="46">
        <f t="shared" ref="AC102:AC103" si="53">SUM(AA102:AB102)</f>
        <v>43</v>
      </c>
    </row>
    <row r="103" spans="1:29" ht="12.6" customHeight="1" x14ac:dyDescent="0.2">
      <c r="A103" s="574"/>
      <c r="B103" s="3" t="s">
        <v>2</v>
      </c>
      <c r="C103" s="12">
        <v>19</v>
      </c>
      <c r="D103" s="13">
        <v>53</v>
      </c>
      <c r="E103" s="14">
        <v>72</v>
      </c>
      <c r="F103" s="12">
        <v>1</v>
      </c>
      <c r="G103" s="13">
        <v>2</v>
      </c>
      <c r="H103" s="14">
        <v>3</v>
      </c>
      <c r="I103" s="12"/>
      <c r="J103" s="13"/>
      <c r="K103" s="14"/>
      <c r="L103" s="12"/>
      <c r="M103" s="13">
        <v>5</v>
      </c>
      <c r="N103" s="14">
        <v>5</v>
      </c>
      <c r="O103" s="12"/>
      <c r="P103" s="13"/>
      <c r="Q103" s="46"/>
      <c r="R103" s="87"/>
      <c r="S103" s="87"/>
      <c r="T103" s="87"/>
      <c r="U103" s="12">
        <v>2</v>
      </c>
      <c r="V103" s="13">
        <v>7</v>
      </c>
      <c r="W103" s="14">
        <v>9</v>
      </c>
      <c r="X103" s="12">
        <v>1</v>
      </c>
      <c r="Y103" s="13">
        <v>6</v>
      </c>
      <c r="Z103" s="14">
        <v>7</v>
      </c>
      <c r="AA103" s="12">
        <f t="shared" si="52"/>
        <v>23</v>
      </c>
      <c r="AB103" s="13">
        <f t="shared" si="52"/>
        <v>73</v>
      </c>
      <c r="AC103" s="46">
        <f t="shared" si="53"/>
        <v>96</v>
      </c>
    </row>
    <row r="104" spans="1:29" s="4" customFormat="1" ht="12.6" customHeight="1" x14ac:dyDescent="0.2">
      <c r="A104" s="66" t="s">
        <v>106</v>
      </c>
      <c r="B104" s="9"/>
      <c r="C104" s="15">
        <f>SUM(C102:C103)</f>
        <v>22</v>
      </c>
      <c r="D104" s="16">
        <f t="shared" ref="D104:AC104" si="54">SUM(D102:D103)</f>
        <v>67</v>
      </c>
      <c r="E104" s="17">
        <f t="shared" si="54"/>
        <v>89</v>
      </c>
      <c r="F104" s="15">
        <f t="shared" si="54"/>
        <v>1</v>
      </c>
      <c r="G104" s="16">
        <f t="shared" si="54"/>
        <v>2</v>
      </c>
      <c r="H104" s="17">
        <f t="shared" si="54"/>
        <v>3</v>
      </c>
      <c r="I104" s="15">
        <f t="shared" si="54"/>
        <v>0</v>
      </c>
      <c r="J104" s="16">
        <f t="shared" si="54"/>
        <v>1</v>
      </c>
      <c r="K104" s="17">
        <f t="shared" si="54"/>
        <v>1</v>
      </c>
      <c r="L104" s="15">
        <f t="shared" si="54"/>
        <v>1</v>
      </c>
      <c r="M104" s="16">
        <f t="shared" si="54"/>
        <v>9</v>
      </c>
      <c r="N104" s="17">
        <f t="shared" si="54"/>
        <v>10</v>
      </c>
      <c r="O104" s="15">
        <f t="shared" si="54"/>
        <v>0</v>
      </c>
      <c r="P104" s="16">
        <f t="shared" si="54"/>
        <v>0</v>
      </c>
      <c r="Q104" s="47">
        <f t="shared" si="54"/>
        <v>0</v>
      </c>
      <c r="R104" s="88">
        <f t="shared" si="54"/>
        <v>0</v>
      </c>
      <c r="S104" s="88">
        <f t="shared" si="54"/>
        <v>0</v>
      </c>
      <c r="T104" s="88">
        <f t="shared" si="54"/>
        <v>0</v>
      </c>
      <c r="U104" s="15">
        <f t="shared" si="54"/>
        <v>2</v>
      </c>
      <c r="V104" s="16">
        <f t="shared" si="54"/>
        <v>26</v>
      </c>
      <c r="W104" s="17">
        <f t="shared" si="54"/>
        <v>28</v>
      </c>
      <c r="X104" s="15">
        <f t="shared" si="54"/>
        <v>1</v>
      </c>
      <c r="Y104" s="16">
        <f t="shared" si="54"/>
        <v>7</v>
      </c>
      <c r="Z104" s="17">
        <f t="shared" si="54"/>
        <v>8</v>
      </c>
      <c r="AA104" s="15">
        <f t="shared" si="54"/>
        <v>27</v>
      </c>
      <c r="AB104" s="16">
        <f t="shared" si="54"/>
        <v>112</v>
      </c>
      <c r="AC104" s="47">
        <f t="shared" si="54"/>
        <v>139</v>
      </c>
    </row>
    <row r="105" spans="1:29" ht="12.6" customHeight="1" x14ac:dyDescent="0.2">
      <c r="A105" s="6" t="s">
        <v>63</v>
      </c>
      <c r="B105" s="3" t="s">
        <v>2</v>
      </c>
      <c r="C105" s="12">
        <v>1</v>
      </c>
      <c r="D105" s="13">
        <v>2</v>
      </c>
      <c r="E105" s="14">
        <v>3</v>
      </c>
      <c r="F105" s="12"/>
      <c r="G105" s="13"/>
      <c r="H105" s="14"/>
      <c r="I105" s="12"/>
      <c r="J105" s="13"/>
      <c r="K105" s="14"/>
      <c r="L105" s="12"/>
      <c r="M105" s="13">
        <v>1</v>
      </c>
      <c r="N105" s="14">
        <v>1</v>
      </c>
      <c r="O105" s="12"/>
      <c r="P105" s="13"/>
      <c r="Q105" s="46"/>
      <c r="R105" s="87"/>
      <c r="S105" s="87"/>
      <c r="T105" s="87"/>
      <c r="U105" s="12"/>
      <c r="V105" s="13"/>
      <c r="W105" s="14"/>
      <c r="X105" s="12"/>
      <c r="Y105" s="13">
        <v>1</v>
      </c>
      <c r="Z105" s="14">
        <v>1</v>
      </c>
      <c r="AA105" s="12">
        <f t="shared" ref="AA105:AB110" si="55">SUM(C105,F105,I105,L105,O105,R105,U105,X105)</f>
        <v>1</v>
      </c>
      <c r="AB105" s="13">
        <f t="shared" si="55"/>
        <v>4</v>
      </c>
      <c r="AC105" s="46">
        <f t="shared" ref="AC105:AC110" si="56">SUM(AA105:AB105)</f>
        <v>5</v>
      </c>
    </row>
    <row r="106" spans="1:29" ht="12.6" customHeight="1" x14ac:dyDescent="0.2">
      <c r="A106" s="6"/>
      <c r="B106" s="3" t="s">
        <v>86</v>
      </c>
      <c r="C106" s="12">
        <v>4</v>
      </c>
      <c r="D106" s="13">
        <v>12</v>
      </c>
      <c r="E106" s="14">
        <v>16</v>
      </c>
      <c r="F106" s="12"/>
      <c r="G106" s="13">
        <v>4</v>
      </c>
      <c r="H106" s="14">
        <v>4</v>
      </c>
      <c r="I106" s="12"/>
      <c r="J106" s="13"/>
      <c r="K106" s="14"/>
      <c r="L106" s="12">
        <v>1</v>
      </c>
      <c r="M106" s="13">
        <v>2</v>
      </c>
      <c r="N106" s="14">
        <v>3</v>
      </c>
      <c r="O106" s="12"/>
      <c r="P106" s="13"/>
      <c r="Q106" s="46"/>
      <c r="R106" s="87"/>
      <c r="S106" s="87"/>
      <c r="T106" s="87"/>
      <c r="U106" s="12">
        <v>5</v>
      </c>
      <c r="V106" s="13">
        <v>7</v>
      </c>
      <c r="W106" s="14">
        <v>12</v>
      </c>
      <c r="X106" s="12"/>
      <c r="Y106" s="13">
        <v>1</v>
      </c>
      <c r="Z106" s="14">
        <v>1</v>
      </c>
      <c r="AA106" s="12">
        <f t="shared" si="55"/>
        <v>10</v>
      </c>
      <c r="AB106" s="13">
        <f t="shared" si="55"/>
        <v>26</v>
      </c>
      <c r="AC106" s="46">
        <f t="shared" si="56"/>
        <v>36</v>
      </c>
    </row>
    <row r="107" spans="1:29" ht="12.6" customHeight="1" x14ac:dyDescent="0.2">
      <c r="A107" s="562" t="s">
        <v>64</v>
      </c>
      <c r="B107" s="3" t="s">
        <v>86</v>
      </c>
      <c r="C107" s="12">
        <v>3</v>
      </c>
      <c r="D107" s="13">
        <v>16</v>
      </c>
      <c r="E107" s="14">
        <v>19</v>
      </c>
      <c r="F107" s="12"/>
      <c r="G107" s="13">
        <v>2</v>
      </c>
      <c r="H107" s="14">
        <v>2</v>
      </c>
      <c r="I107" s="12"/>
      <c r="J107" s="13"/>
      <c r="K107" s="14"/>
      <c r="L107" s="12"/>
      <c r="M107" s="13">
        <v>3</v>
      </c>
      <c r="N107" s="14">
        <v>3</v>
      </c>
      <c r="O107" s="12"/>
      <c r="P107" s="13"/>
      <c r="Q107" s="46"/>
      <c r="R107" s="87"/>
      <c r="S107" s="87"/>
      <c r="T107" s="87"/>
      <c r="U107" s="12">
        <v>2</v>
      </c>
      <c r="V107" s="13">
        <v>19</v>
      </c>
      <c r="W107" s="14">
        <v>21</v>
      </c>
      <c r="X107" s="12"/>
      <c r="Y107" s="13">
        <v>2</v>
      </c>
      <c r="Z107" s="14">
        <v>2</v>
      </c>
      <c r="AA107" s="12">
        <f t="shared" si="55"/>
        <v>5</v>
      </c>
      <c r="AB107" s="13">
        <f t="shared" si="55"/>
        <v>42</v>
      </c>
      <c r="AC107" s="46">
        <f t="shared" si="56"/>
        <v>47</v>
      </c>
    </row>
    <row r="108" spans="1:29" ht="12.6" customHeight="1" x14ac:dyDescent="0.2">
      <c r="A108" s="574"/>
      <c r="B108" s="3" t="s">
        <v>2</v>
      </c>
      <c r="C108" s="12">
        <v>5</v>
      </c>
      <c r="D108" s="13">
        <v>39</v>
      </c>
      <c r="E108" s="14">
        <v>44</v>
      </c>
      <c r="F108" s="12"/>
      <c r="G108" s="13"/>
      <c r="H108" s="14"/>
      <c r="I108" s="12"/>
      <c r="J108" s="13"/>
      <c r="K108" s="14"/>
      <c r="L108" s="12">
        <v>2</v>
      </c>
      <c r="M108" s="13">
        <v>7</v>
      </c>
      <c r="N108" s="14">
        <v>9</v>
      </c>
      <c r="O108" s="12"/>
      <c r="P108" s="13"/>
      <c r="Q108" s="46"/>
      <c r="R108" s="87"/>
      <c r="S108" s="87"/>
      <c r="T108" s="87"/>
      <c r="U108" s="12">
        <v>4</v>
      </c>
      <c r="V108" s="13">
        <v>9</v>
      </c>
      <c r="W108" s="14">
        <v>13</v>
      </c>
      <c r="X108" s="12">
        <v>1</v>
      </c>
      <c r="Y108" s="13">
        <v>9</v>
      </c>
      <c r="Z108" s="14">
        <v>10</v>
      </c>
      <c r="AA108" s="12">
        <f t="shared" si="55"/>
        <v>12</v>
      </c>
      <c r="AB108" s="13">
        <f t="shared" si="55"/>
        <v>64</v>
      </c>
      <c r="AC108" s="46">
        <f t="shared" si="56"/>
        <v>76</v>
      </c>
    </row>
    <row r="109" spans="1:29" ht="12.6" customHeight="1" x14ac:dyDescent="0.2">
      <c r="A109" s="92" t="s">
        <v>132</v>
      </c>
      <c r="B109" s="3" t="s">
        <v>2</v>
      </c>
      <c r="C109" s="12"/>
      <c r="D109" s="13">
        <v>2</v>
      </c>
      <c r="E109" s="14">
        <v>2</v>
      </c>
      <c r="F109" s="12"/>
      <c r="G109" s="13"/>
      <c r="H109" s="14"/>
      <c r="I109" s="12"/>
      <c r="J109" s="13"/>
      <c r="K109" s="14"/>
      <c r="L109" s="12"/>
      <c r="M109" s="13"/>
      <c r="N109" s="14"/>
      <c r="O109" s="12"/>
      <c r="P109" s="13"/>
      <c r="Q109" s="46"/>
      <c r="R109" s="87"/>
      <c r="S109" s="87"/>
      <c r="T109" s="87"/>
      <c r="U109" s="12"/>
      <c r="V109" s="13">
        <v>1</v>
      </c>
      <c r="W109" s="14">
        <v>1</v>
      </c>
      <c r="X109" s="12"/>
      <c r="Y109" s="13"/>
      <c r="Z109" s="14"/>
      <c r="AA109" s="12">
        <f t="shared" si="55"/>
        <v>0</v>
      </c>
      <c r="AB109" s="13">
        <f t="shared" si="55"/>
        <v>3</v>
      </c>
      <c r="AC109" s="46">
        <f t="shared" si="56"/>
        <v>3</v>
      </c>
    </row>
    <row r="110" spans="1:29" ht="12.6" customHeight="1" x14ac:dyDescent="0.2">
      <c r="A110" s="123" t="s">
        <v>65</v>
      </c>
      <c r="B110" s="3" t="s">
        <v>2</v>
      </c>
      <c r="C110" s="12">
        <v>1</v>
      </c>
      <c r="D110" s="13">
        <v>19</v>
      </c>
      <c r="E110" s="14">
        <v>20</v>
      </c>
      <c r="F110" s="12"/>
      <c r="G110" s="13">
        <v>1</v>
      </c>
      <c r="H110" s="14">
        <v>1</v>
      </c>
      <c r="I110" s="12"/>
      <c r="J110" s="13"/>
      <c r="K110" s="14"/>
      <c r="L110" s="12"/>
      <c r="M110" s="13">
        <v>1</v>
      </c>
      <c r="N110" s="14">
        <v>1</v>
      </c>
      <c r="O110" s="12"/>
      <c r="P110" s="13"/>
      <c r="Q110" s="46"/>
      <c r="R110" s="87"/>
      <c r="S110" s="87"/>
      <c r="T110" s="87"/>
      <c r="U110" s="12">
        <v>2</v>
      </c>
      <c r="V110" s="13">
        <v>4</v>
      </c>
      <c r="W110" s="14">
        <v>6</v>
      </c>
      <c r="X110" s="12"/>
      <c r="Y110" s="13">
        <v>1</v>
      </c>
      <c r="Z110" s="14">
        <v>1</v>
      </c>
      <c r="AA110" s="12">
        <f t="shared" si="55"/>
        <v>3</v>
      </c>
      <c r="AB110" s="13">
        <f t="shared" si="55"/>
        <v>26</v>
      </c>
      <c r="AC110" s="46">
        <f t="shared" si="56"/>
        <v>29</v>
      </c>
    </row>
    <row r="111" spans="1:29" s="4" customFormat="1" ht="12.6" customHeight="1" x14ac:dyDescent="0.2">
      <c r="A111" s="66" t="s">
        <v>107</v>
      </c>
      <c r="B111" s="9"/>
      <c r="C111" s="15">
        <f>SUM(C105:C110)</f>
        <v>14</v>
      </c>
      <c r="D111" s="16">
        <f t="shared" ref="D111:AC111" si="57">SUM(D105:D110)</f>
        <v>90</v>
      </c>
      <c r="E111" s="17">
        <f t="shared" si="57"/>
        <v>104</v>
      </c>
      <c r="F111" s="15">
        <f t="shared" si="57"/>
        <v>0</v>
      </c>
      <c r="G111" s="16">
        <f t="shared" si="57"/>
        <v>7</v>
      </c>
      <c r="H111" s="17">
        <f t="shared" si="57"/>
        <v>7</v>
      </c>
      <c r="I111" s="15">
        <f t="shared" si="57"/>
        <v>0</v>
      </c>
      <c r="J111" s="16">
        <f t="shared" si="57"/>
        <v>0</v>
      </c>
      <c r="K111" s="17">
        <f t="shared" si="57"/>
        <v>0</v>
      </c>
      <c r="L111" s="15">
        <f t="shared" si="57"/>
        <v>3</v>
      </c>
      <c r="M111" s="16">
        <f t="shared" si="57"/>
        <v>14</v>
      </c>
      <c r="N111" s="17">
        <f t="shared" si="57"/>
        <v>17</v>
      </c>
      <c r="O111" s="15">
        <f t="shared" si="57"/>
        <v>0</v>
      </c>
      <c r="P111" s="16">
        <f t="shared" si="57"/>
        <v>0</v>
      </c>
      <c r="Q111" s="47">
        <f t="shared" si="57"/>
        <v>0</v>
      </c>
      <c r="R111" s="88">
        <f t="shared" si="57"/>
        <v>0</v>
      </c>
      <c r="S111" s="88">
        <f t="shared" si="57"/>
        <v>0</v>
      </c>
      <c r="T111" s="88">
        <f t="shared" si="57"/>
        <v>0</v>
      </c>
      <c r="U111" s="15">
        <f t="shared" si="57"/>
        <v>13</v>
      </c>
      <c r="V111" s="16">
        <f t="shared" si="57"/>
        <v>40</v>
      </c>
      <c r="W111" s="17">
        <f t="shared" si="57"/>
        <v>53</v>
      </c>
      <c r="X111" s="15">
        <f t="shared" si="57"/>
        <v>1</v>
      </c>
      <c r="Y111" s="16">
        <f t="shared" si="57"/>
        <v>14</v>
      </c>
      <c r="Z111" s="17">
        <f t="shared" si="57"/>
        <v>15</v>
      </c>
      <c r="AA111" s="15">
        <f t="shared" si="57"/>
        <v>31</v>
      </c>
      <c r="AB111" s="16">
        <f t="shared" si="57"/>
        <v>165</v>
      </c>
      <c r="AC111" s="47">
        <f t="shared" si="57"/>
        <v>196</v>
      </c>
    </row>
    <row r="112" spans="1:29" ht="12.6" customHeight="1" x14ac:dyDescent="0.2">
      <c r="A112" s="7" t="s">
        <v>63</v>
      </c>
      <c r="B112" s="3" t="s">
        <v>86</v>
      </c>
      <c r="C112" s="12"/>
      <c r="D112" s="13"/>
      <c r="E112" s="14"/>
      <c r="F112" s="12"/>
      <c r="G112" s="13"/>
      <c r="H112" s="14"/>
      <c r="I112" s="12"/>
      <c r="J112" s="13"/>
      <c r="K112" s="14"/>
      <c r="L112" s="12"/>
      <c r="M112" s="13"/>
      <c r="N112" s="14"/>
      <c r="O112" s="12"/>
      <c r="P112" s="13"/>
      <c r="Q112" s="46"/>
      <c r="R112" s="87"/>
      <c r="S112" s="87"/>
      <c r="T112" s="87"/>
      <c r="U112" s="12"/>
      <c r="V112" s="13"/>
      <c r="W112" s="14"/>
      <c r="X112" s="12"/>
      <c r="Y112" s="13"/>
      <c r="Z112" s="14"/>
      <c r="AA112" s="12">
        <f t="shared" ref="AA112:AB114" si="58">SUM(C112,F112,I112,L112,O112,R112,U112,X112)</f>
        <v>0</v>
      </c>
      <c r="AB112" s="13">
        <f t="shared" si="58"/>
        <v>0</v>
      </c>
      <c r="AC112" s="46">
        <f t="shared" ref="AC112:AC114" si="59">SUM(AA112:AB112)</f>
        <v>0</v>
      </c>
    </row>
    <row r="113" spans="1:29" ht="12.6" customHeight="1" x14ac:dyDescent="0.2">
      <c r="A113" s="123" t="s">
        <v>66</v>
      </c>
      <c r="B113" s="3" t="s">
        <v>2</v>
      </c>
      <c r="C113" s="12">
        <v>2</v>
      </c>
      <c r="D113" s="13">
        <v>6</v>
      </c>
      <c r="E113" s="14">
        <v>8</v>
      </c>
      <c r="F113" s="12"/>
      <c r="G113" s="13"/>
      <c r="H113" s="14"/>
      <c r="I113" s="12"/>
      <c r="J113" s="13"/>
      <c r="K113" s="14"/>
      <c r="L113" s="12"/>
      <c r="M113" s="13"/>
      <c r="N113" s="14"/>
      <c r="O113" s="12"/>
      <c r="P113" s="13"/>
      <c r="Q113" s="46"/>
      <c r="R113" s="87"/>
      <c r="S113" s="87"/>
      <c r="T113" s="87"/>
      <c r="U113" s="12">
        <v>1</v>
      </c>
      <c r="V113" s="13">
        <v>3</v>
      </c>
      <c r="W113" s="14">
        <v>4</v>
      </c>
      <c r="X113" s="12"/>
      <c r="Y113" s="13"/>
      <c r="Z113" s="14"/>
      <c r="AA113" s="12">
        <f t="shared" si="58"/>
        <v>3</v>
      </c>
      <c r="AB113" s="13">
        <f t="shared" si="58"/>
        <v>9</v>
      </c>
      <c r="AC113" s="46">
        <f t="shared" si="59"/>
        <v>12</v>
      </c>
    </row>
    <row r="114" spans="1:29" ht="12.6" customHeight="1" x14ac:dyDescent="0.2">
      <c r="A114" s="123" t="s">
        <v>67</v>
      </c>
      <c r="B114" s="3" t="s">
        <v>2</v>
      </c>
      <c r="C114" s="12">
        <v>5</v>
      </c>
      <c r="D114" s="13">
        <v>20</v>
      </c>
      <c r="E114" s="14">
        <v>25</v>
      </c>
      <c r="F114" s="12">
        <v>2</v>
      </c>
      <c r="G114" s="13"/>
      <c r="H114" s="14">
        <v>2</v>
      </c>
      <c r="I114" s="12"/>
      <c r="J114" s="13"/>
      <c r="K114" s="14"/>
      <c r="L114" s="12">
        <v>2</v>
      </c>
      <c r="M114" s="13">
        <v>4</v>
      </c>
      <c r="N114" s="14">
        <v>6</v>
      </c>
      <c r="O114" s="12"/>
      <c r="P114" s="13">
        <v>1</v>
      </c>
      <c r="Q114" s="46">
        <v>1</v>
      </c>
      <c r="R114" s="87"/>
      <c r="S114" s="87"/>
      <c r="T114" s="87"/>
      <c r="U114" s="12"/>
      <c r="V114" s="13">
        <v>4</v>
      </c>
      <c r="W114" s="14">
        <v>4</v>
      </c>
      <c r="X114" s="12"/>
      <c r="Y114" s="13">
        <v>2</v>
      </c>
      <c r="Z114" s="14">
        <v>2</v>
      </c>
      <c r="AA114" s="12">
        <f t="shared" si="58"/>
        <v>9</v>
      </c>
      <c r="AB114" s="13">
        <f t="shared" si="58"/>
        <v>31</v>
      </c>
      <c r="AC114" s="46">
        <f t="shared" si="59"/>
        <v>40</v>
      </c>
    </row>
    <row r="115" spans="1:29" s="4" customFormat="1" ht="12.6" customHeight="1" x14ac:dyDescent="0.2">
      <c r="A115" s="66" t="s">
        <v>108</v>
      </c>
      <c r="B115" s="9"/>
      <c r="C115" s="15">
        <f>SUM(C112:C114)</f>
        <v>7</v>
      </c>
      <c r="D115" s="16">
        <f t="shared" ref="D115:AC115" si="60">SUM(D112:D114)</f>
        <v>26</v>
      </c>
      <c r="E115" s="17">
        <f t="shared" si="60"/>
        <v>33</v>
      </c>
      <c r="F115" s="15">
        <f t="shared" si="60"/>
        <v>2</v>
      </c>
      <c r="G115" s="16">
        <f t="shared" si="60"/>
        <v>0</v>
      </c>
      <c r="H115" s="17">
        <f t="shared" si="60"/>
        <v>2</v>
      </c>
      <c r="I115" s="15">
        <f t="shared" si="60"/>
        <v>0</v>
      </c>
      <c r="J115" s="16">
        <f t="shared" si="60"/>
        <v>0</v>
      </c>
      <c r="K115" s="17">
        <f t="shared" si="60"/>
        <v>0</v>
      </c>
      <c r="L115" s="15">
        <f t="shared" si="60"/>
        <v>2</v>
      </c>
      <c r="M115" s="16">
        <f t="shared" si="60"/>
        <v>4</v>
      </c>
      <c r="N115" s="17">
        <f t="shared" si="60"/>
        <v>6</v>
      </c>
      <c r="O115" s="15">
        <f t="shared" si="60"/>
        <v>0</v>
      </c>
      <c r="P115" s="16">
        <f t="shared" si="60"/>
        <v>1</v>
      </c>
      <c r="Q115" s="47">
        <f t="shared" si="60"/>
        <v>1</v>
      </c>
      <c r="R115" s="88">
        <f t="shared" si="60"/>
        <v>0</v>
      </c>
      <c r="S115" s="88">
        <f t="shared" si="60"/>
        <v>0</v>
      </c>
      <c r="T115" s="88">
        <f t="shared" si="60"/>
        <v>0</v>
      </c>
      <c r="U115" s="15">
        <f t="shared" si="60"/>
        <v>1</v>
      </c>
      <c r="V115" s="16">
        <f t="shared" si="60"/>
        <v>7</v>
      </c>
      <c r="W115" s="17">
        <f t="shared" si="60"/>
        <v>8</v>
      </c>
      <c r="X115" s="15">
        <f t="shared" si="60"/>
        <v>0</v>
      </c>
      <c r="Y115" s="16">
        <f t="shared" si="60"/>
        <v>2</v>
      </c>
      <c r="Z115" s="17">
        <f t="shared" si="60"/>
        <v>2</v>
      </c>
      <c r="AA115" s="15">
        <f t="shared" si="60"/>
        <v>12</v>
      </c>
      <c r="AB115" s="16">
        <f t="shared" si="60"/>
        <v>40</v>
      </c>
      <c r="AC115" s="47">
        <f t="shared" si="60"/>
        <v>52</v>
      </c>
    </row>
    <row r="116" spans="1:29" ht="12.6" customHeight="1" x14ac:dyDescent="0.2">
      <c r="A116" s="80" t="s">
        <v>27</v>
      </c>
      <c r="B116" s="81" t="s">
        <v>90</v>
      </c>
      <c r="C116" s="82"/>
      <c r="D116" s="83">
        <v>5</v>
      </c>
      <c r="E116" s="84">
        <v>5</v>
      </c>
      <c r="F116" s="82"/>
      <c r="G116" s="83"/>
      <c r="H116" s="84"/>
      <c r="I116" s="82"/>
      <c r="J116" s="83"/>
      <c r="K116" s="84"/>
      <c r="L116" s="82"/>
      <c r="M116" s="83"/>
      <c r="N116" s="84"/>
      <c r="O116" s="82"/>
      <c r="P116" s="83"/>
      <c r="Q116" s="85"/>
      <c r="R116" s="138"/>
      <c r="S116" s="138"/>
      <c r="T116" s="138"/>
      <c r="U116" s="82"/>
      <c r="V116" s="83"/>
      <c r="W116" s="84"/>
      <c r="X116" s="82"/>
      <c r="Y116" s="83">
        <v>1</v>
      </c>
      <c r="Z116" s="84">
        <v>1</v>
      </c>
      <c r="AA116" s="82">
        <f t="shared" ref="AA116:AB117" si="61">SUM(C116,F116,I116,L116,O116,R116,U116,X116)</f>
        <v>0</v>
      </c>
      <c r="AB116" s="83">
        <f t="shared" si="61"/>
        <v>6</v>
      </c>
      <c r="AC116" s="85">
        <f t="shared" ref="AC116:AC117" si="62">SUM(AA116:AB116)</f>
        <v>6</v>
      </c>
    </row>
    <row r="117" spans="1:29" ht="12.6" customHeight="1" x14ac:dyDescent="0.2">
      <c r="A117" s="123" t="s">
        <v>3</v>
      </c>
      <c r="B117" s="3" t="s">
        <v>90</v>
      </c>
      <c r="C117" s="12"/>
      <c r="D117" s="13"/>
      <c r="E117" s="14"/>
      <c r="F117" s="12"/>
      <c r="G117" s="13"/>
      <c r="H117" s="14"/>
      <c r="I117" s="12"/>
      <c r="J117" s="13"/>
      <c r="K117" s="14"/>
      <c r="L117" s="12"/>
      <c r="M117" s="13"/>
      <c r="N117" s="14"/>
      <c r="O117" s="12"/>
      <c r="P117" s="13"/>
      <c r="Q117" s="46"/>
      <c r="R117" s="87"/>
      <c r="S117" s="87"/>
      <c r="T117" s="87"/>
      <c r="U117" s="12"/>
      <c r="V117" s="13"/>
      <c r="W117" s="14"/>
      <c r="X117" s="12"/>
      <c r="Y117" s="13"/>
      <c r="Z117" s="14"/>
      <c r="AA117" s="12">
        <f t="shared" si="61"/>
        <v>0</v>
      </c>
      <c r="AB117" s="13">
        <f t="shared" si="61"/>
        <v>0</v>
      </c>
      <c r="AC117" s="46">
        <f t="shared" si="62"/>
        <v>0</v>
      </c>
    </row>
    <row r="118" spans="1:29" s="10" customFormat="1" ht="12.6" customHeight="1" x14ac:dyDescent="0.25">
      <c r="A118" s="54" t="s">
        <v>109</v>
      </c>
      <c r="B118" s="26"/>
      <c r="C118" s="97">
        <f>SUM(C101,C104,C111,C115,C116,C117)</f>
        <v>50</v>
      </c>
      <c r="D118" s="28">
        <f t="shared" ref="D118:AC118" si="63">SUM(D101,D104,D111,D115,D116,D117)</f>
        <v>223</v>
      </c>
      <c r="E118" s="29">
        <f t="shared" si="63"/>
        <v>273</v>
      </c>
      <c r="F118" s="27">
        <f t="shared" si="63"/>
        <v>3</v>
      </c>
      <c r="G118" s="28">
        <f t="shared" si="63"/>
        <v>9</v>
      </c>
      <c r="H118" s="29">
        <f t="shared" si="63"/>
        <v>12</v>
      </c>
      <c r="I118" s="27">
        <f t="shared" si="63"/>
        <v>0</v>
      </c>
      <c r="J118" s="28">
        <f t="shared" si="63"/>
        <v>1</v>
      </c>
      <c r="K118" s="29">
        <f t="shared" si="63"/>
        <v>1</v>
      </c>
      <c r="L118" s="27">
        <f t="shared" si="63"/>
        <v>8</v>
      </c>
      <c r="M118" s="28">
        <f t="shared" si="63"/>
        <v>30</v>
      </c>
      <c r="N118" s="29">
        <f t="shared" si="63"/>
        <v>38</v>
      </c>
      <c r="O118" s="27">
        <f t="shared" si="63"/>
        <v>0</v>
      </c>
      <c r="P118" s="28">
        <f t="shared" si="63"/>
        <v>2</v>
      </c>
      <c r="Q118" s="55">
        <f t="shared" si="63"/>
        <v>2</v>
      </c>
      <c r="R118" s="26">
        <f t="shared" si="63"/>
        <v>0</v>
      </c>
      <c r="S118" s="26">
        <f t="shared" si="63"/>
        <v>0</v>
      </c>
      <c r="T118" s="26">
        <f t="shared" si="63"/>
        <v>0</v>
      </c>
      <c r="U118" s="27">
        <f t="shared" si="63"/>
        <v>25</v>
      </c>
      <c r="V118" s="28">
        <f t="shared" si="63"/>
        <v>90</v>
      </c>
      <c r="W118" s="29">
        <f t="shared" si="63"/>
        <v>115</v>
      </c>
      <c r="X118" s="27">
        <f t="shared" si="63"/>
        <v>4</v>
      </c>
      <c r="Y118" s="28">
        <f t="shared" si="63"/>
        <v>28</v>
      </c>
      <c r="Z118" s="29">
        <f t="shared" si="63"/>
        <v>32</v>
      </c>
      <c r="AA118" s="27">
        <f t="shared" si="63"/>
        <v>90</v>
      </c>
      <c r="AB118" s="28">
        <f t="shared" si="63"/>
        <v>383</v>
      </c>
      <c r="AC118" s="55">
        <f t="shared" si="63"/>
        <v>473</v>
      </c>
    </row>
    <row r="119" spans="1:29" ht="12.6" customHeight="1" x14ac:dyDescent="0.2">
      <c r="A119" s="67" t="s">
        <v>68</v>
      </c>
      <c r="B119" s="68" t="s">
        <v>2</v>
      </c>
      <c r="C119" s="69">
        <v>3</v>
      </c>
      <c r="D119" s="70">
        <v>3</v>
      </c>
      <c r="E119" s="71">
        <v>6</v>
      </c>
      <c r="F119" s="69">
        <v>1</v>
      </c>
      <c r="G119" s="70"/>
      <c r="H119" s="71">
        <v>1</v>
      </c>
      <c r="I119" s="69"/>
      <c r="J119" s="70">
        <v>1</v>
      </c>
      <c r="K119" s="71">
        <v>1</v>
      </c>
      <c r="L119" s="69"/>
      <c r="M119" s="70"/>
      <c r="N119" s="71"/>
      <c r="O119" s="69"/>
      <c r="P119" s="70">
        <v>1</v>
      </c>
      <c r="Q119" s="72">
        <v>1</v>
      </c>
      <c r="R119" s="137"/>
      <c r="S119" s="137"/>
      <c r="T119" s="137"/>
      <c r="U119" s="69"/>
      <c r="V119" s="70"/>
      <c r="W119" s="71"/>
      <c r="X119" s="69"/>
      <c r="Y119" s="70"/>
      <c r="Z119" s="71"/>
      <c r="AA119" s="69">
        <f t="shared" ref="AA119:AB124" si="64">SUM(C119,F119,I119,L119,O119,R119,U119,X119)</f>
        <v>4</v>
      </c>
      <c r="AB119" s="70">
        <f t="shared" si="64"/>
        <v>5</v>
      </c>
      <c r="AC119" s="72">
        <f t="shared" ref="AC119:AC124" si="65">SUM(AA119:AB119)</f>
        <v>9</v>
      </c>
    </row>
    <row r="120" spans="1:29" ht="12.6" customHeight="1" x14ac:dyDescent="0.2">
      <c r="A120" s="562" t="s">
        <v>69</v>
      </c>
      <c r="B120" s="3" t="s">
        <v>86</v>
      </c>
      <c r="C120" s="12">
        <v>94</v>
      </c>
      <c r="D120" s="13">
        <v>33</v>
      </c>
      <c r="E120" s="14">
        <v>127</v>
      </c>
      <c r="F120" s="12"/>
      <c r="G120" s="13"/>
      <c r="H120" s="14"/>
      <c r="I120" s="12"/>
      <c r="J120" s="13"/>
      <c r="K120" s="14"/>
      <c r="L120" s="12">
        <v>1</v>
      </c>
      <c r="M120" s="13"/>
      <c r="N120" s="14">
        <v>1</v>
      </c>
      <c r="O120" s="12">
        <v>1</v>
      </c>
      <c r="P120" s="13"/>
      <c r="Q120" s="46">
        <v>1</v>
      </c>
      <c r="R120" s="87"/>
      <c r="S120" s="87"/>
      <c r="T120" s="87"/>
      <c r="U120" s="12">
        <v>1</v>
      </c>
      <c r="V120" s="13"/>
      <c r="W120" s="14">
        <v>1</v>
      </c>
      <c r="X120" s="12">
        <v>1</v>
      </c>
      <c r="Y120" s="13">
        <v>4</v>
      </c>
      <c r="Z120" s="14">
        <v>5</v>
      </c>
      <c r="AA120" s="12">
        <f t="shared" si="64"/>
        <v>98</v>
      </c>
      <c r="AB120" s="13">
        <f t="shared" si="64"/>
        <v>37</v>
      </c>
      <c r="AC120" s="46">
        <f t="shared" si="65"/>
        <v>135</v>
      </c>
    </row>
    <row r="121" spans="1:29" ht="12.6" customHeight="1" x14ac:dyDescent="0.2">
      <c r="A121" s="574"/>
      <c r="B121" s="3" t="s">
        <v>153</v>
      </c>
      <c r="C121" s="12">
        <v>2</v>
      </c>
      <c r="D121" s="13">
        <v>2</v>
      </c>
      <c r="E121" s="14">
        <v>4</v>
      </c>
      <c r="F121" s="12"/>
      <c r="G121" s="13"/>
      <c r="H121" s="14"/>
      <c r="I121" s="12"/>
      <c r="J121" s="13"/>
      <c r="K121" s="14"/>
      <c r="L121" s="12"/>
      <c r="M121" s="13"/>
      <c r="N121" s="14"/>
      <c r="O121" s="12"/>
      <c r="P121" s="13"/>
      <c r="Q121" s="46"/>
      <c r="R121" s="87"/>
      <c r="S121" s="87"/>
      <c r="T121" s="87"/>
      <c r="U121" s="12"/>
      <c r="V121" s="13"/>
      <c r="W121" s="14"/>
      <c r="X121" s="12"/>
      <c r="Y121" s="13"/>
      <c r="Z121" s="14"/>
      <c r="AA121" s="12">
        <f t="shared" si="64"/>
        <v>2</v>
      </c>
      <c r="AB121" s="13">
        <f t="shared" si="64"/>
        <v>2</v>
      </c>
      <c r="AC121" s="46">
        <f t="shared" si="65"/>
        <v>4</v>
      </c>
    </row>
    <row r="122" spans="1:29" ht="12.6" customHeight="1" x14ac:dyDescent="0.2">
      <c r="A122" s="123" t="s">
        <v>70</v>
      </c>
      <c r="B122" s="3" t="s">
        <v>86</v>
      </c>
      <c r="C122" s="12">
        <v>5</v>
      </c>
      <c r="D122" s="13">
        <v>2</v>
      </c>
      <c r="E122" s="14">
        <v>7</v>
      </c>
      <c r="F122" s="12"/>
      <c r="G122" s="13">
        <v>1</v>
      </c>
      <c r="H122" s="14">
        <v>1</v>
      </c>
      <c r="I122" s="12"/>
      <c r="J122" s="13"/>
      <c r="K122" s="14"/>
      <c r="L122" s="12">
        <v>1</v>
      </c>
      <c r="M122" s="13"/>
      <c r="N122" s="14">
        <v>1</v>
      </c>
      <c r="O122" s="12"/>
      <c r="P122" s="13"/>
      <c r="Q122" s="46"/>
      <c r="R122" s="87"/>
      <c r="S122" s="87"/>
      <c r="T122" s="87"/>
      <c r="U122" s="12"/>
      <c r="V122" s="13">
        <v>1</v>
      </c>
      <c r="W122" s="14">
        <v>1</v>
      </c>
      <c r="X122" s="12"/>
      <c r="Y122" s="13"/>
      <c r="Z122" s="14"/>
      <c r="AA122" s="12">
        <f t="shared" si="64"/>
        <v>6</v>
      </c>
      <c r="AB122" s="13">
        <f t="shared" si="64"/>
        <v>4</v>
      </c>
      <c r="AC122" s="46">
        <f t="shared" si="65"/>
        <v>10</v>
      </c>
    </row>
    <row r="123" spans="1:29" ht="12.6" customHeight="1" x14ac:dyDescent="0.2">
      <c r="A123" s="123" t="s">
        <v>71</v>
      </c>
      <c r="B123" s="3" t="s">
        <v>85</v>
      </c>
      <c r="C123" s="12">
        <v>11</v>
      </c>
      <c r="D123" s="13">
        <v>8</v>
      </c>
      <c r="E123" s="14">
        <v>19</v>
      </c>
      <c r="F123" s="12"/>
      <c r="G123" s="13"/>
      <c r="H123" s="14"/>
      <c r="I123" s="12"/>
      <c r="J123" s="13"/>
      <c r="K123" s="14"/>
      <c r="L123" s="12"/>
      <c r="M123" s="13"/>
      <c r="N123" s="14"/>
      <c r="O123" s="12"/>
      <c r="P123" s="13"/>
      <c r="Q123" s="46"/>
      <c r="R123" s="87"/>
      <c r="S123" s="87"/>
      <c r="T123" s="87"/>
      <c r="U123" s="12">
        <v>2</v>
      </c>
      <c r="V123" s="13"/>
      <c r="W123" s="14">
        <v>2</v>
      </c>
      <c r="X123" s="12"/>
      <c r="Y123" s="13"/>
      <c r="Z123" s="14"/>
      <c r="AA123" s="12">
        <f t="shared" si="64"/>
        <v>13</v>
      </c>
      <c r="AB123" s="13">
        <f t="shared" si="64"/>
        <v>8</v>
      </c>
      <c r="AC123" s="46">
        <f t="shared" si="65"/>
        <v>21</v>
      </c>
    </row>
    <row r="124" spans="1:29" ht="12.6" customHeight="1" x14ac:dyDescent="0.2">
      <c r="A124" s="123" t="s">
        <v>72</v>
      </c>
      <c r="B124" s="3" t="s">
        <v>85</v>
      </c>
      <c r="C124" s="12">
        <v>2</v>
      </c>
      <c r="D124" s="13"/>
      <c r="E124" s="14">
        <v>2</v>
      </c>
      <c r="F124" s="12"/>
      <c r="G124" s="13"/>
      <c r="H124" s="14"/>
      <c r="I124" s="12"/>
      <c r="J124" s="13"/>
      <c r="K124" s="14"/>
      <c r="L124" s="12"/>
      <c r="M124" s="13"/>
      <c r="N124" s="14"/>
      <c r="O124" s="12"/>
      <c r="P124" s="13"/>
      <c r="Q124" s="46"/>
      <c r="R124" s="87"/>
      <c r="S124" s="87"/>
      <c r="T124" s="87"/>
      <c r="U124" s="12"/>
      <c r="V124" s="13"/>
      <c r="W124" s="14"/>
      <c r="X124" s="12"/>
      <c r="Y124" s="13"/>
      <c r="Z124" s="14"/>
      <c r="AA124" s="12">
        <f t="shared" si="64"/>
        <v>2</v>
      </c>
      <c r="AB124" s="13">
        <f t="shared" si="64"/>
        <v>0</v>
      </c>
      <c r="AC124" s="46">
        <f t="shared" si="65"/>
        <v>2</v>
      </c>
    </row>
    <row r="125" spans="1:29" s="4" customFormat="1" ht="12.6" customHeight="1" x14ac:dyDescent="0.2">
      <c r="A125" s="66" t="s">
        <v>110</v>
      </c>
      <c r="B125" s="9"/>
      <c r="C125" s="15">
        <f>SUM(C120:C124)</f>
        <v>114</v>
      </c>
      <c r="D125" s="16">
        <f t="shared" ref="D125:AC125" si="66">SUM(D120:D124)</f>
        <v>45</v>
      </c>
      <c r="E125" s="17">
        <f t="shared" si="66"/>
        <v>159</v>
      </c>
      <c r="F125" s="15">
        <f t="shared" si="66"/>
        <v>0</v>
      </c>
      <c r="G125" s="16">
        <f t="shared" si="66"/>
        <v>1</v>
      </c>
      <c r="H125" s="17">
        <f t="shared" si="66"/>
        <v>1</v>
      </c>
      <c r="I125" s="15">
        <f t="shared" si="66"/>
        <v>0</v>
      </c>
      <c r="J125" s="16">
        <f t="shared" si="66"/>
        <v>0</v>
      </c>
      <c r="K125" s="17">
        <f t="shared" si="66"/>
        <v>0</v>
      </c>
      <c r="L125" s="15">
        <f t="shared" si="66"/>
        <v>2</v>
      </c>
      <c r="M125" s="16">
        <f t="shared" si="66"/>
        <v>0</v>
      </c>
      <c r="N125" s="17">
        <f t="shared" si="66"/>
        <v>2</v>
      </c>
      <c r="O125" s="15">
        <f t="shared" si="66"/>
        <v>1</v>
      </c>
      <c r="P125" s="16">
        <f t="shared" si="66"/>
        <v>0</v>
      </c>
      <c r="Q125" s="47">
        <f t="shared" si="66"/>
        <v>1</v>
      </c>
      <c r="R125" s="88">
        <f t="shared" si="66"/>
        <v>0</v>
      </c>
      <c r="S125" s="88">
        <f t="shared" si="66"/>
        <v>0</v>
      </c>
      <c r="T125" s="88">
        <f t="shared" si="66"/>
        <v>0</v>
      </c>
      <c r="U125" s="15">
        <f t="shared" si="66"/>
        <v>3</v>
      </c>
      <c r="V125" s="16">
        <f t="shared" si="66"/>
        <v>1</v>
      </c>
      <c r="W125" s="17">
        <f t="shared" si="66"/>
        <v>4</v>
      </c>
      <c r="X125" s="15">
        <f t="shared" si="66"/>
        <v>1</v>
      </c>
      <c r="Y125" s="16">
        <f t="shared" si="66"/>
        <v>4</v>
      </c>
      <c r="Z125" s="17">
        <f t="shared" si="66"/>
        <v>5</v>
      </c>
      <c r="AA125" s="15">
        <f t="shared" si="66"/>
        <v>121</v>
      </c>
      <c r="AB125" s="16">
        <f t="shared" si="66"/>
        <v>51</v>
      </c>
      <c r="AC125" s="47">
        <f t="shared" si="66"/>
        <v>172</v>
      </c>
    </row>
    <row r="126" spans="1:29" ht="12.6" customHeight="1" x14ac:dyDescent="0.2">
      <c r="A126" s="67" t="s">
        <v>73</v>
      </c>
      <c r="B126" s="68" t="s">
        <v>2</v>
      </c>
      <c r="C126" s="69">
        <v>24</v>
      </c>
      <c r="D126" s="70">
        <v>18</v>
      </c>
      <c r="E126" s="71">
        <v>42</v>
      </c>
      <c r="F126" s="69">
        <v>5</v>
      </c>
      <c r="G126" s="70">
        <v>1</v>
      </c>
      <c r="H126" s="71">
        <v>6</v>
      </c>
      <c r="I126" s="69">
        <v>1</v>
      </c>
      <c r="J126" s="70"/>
      <c r="K126" s="71">
        <v>1</v>
      </c>
      <c r="L126" s="69"/>
      <c r="M126" s="70">
        <v>1</v>
      </c>
      <c r="N126" s="71">
        <v>1</v>
      </c>
      <c r="O126" s="69"/>
      <c r="P126" s="70"/>
      <c r="Q126" s="72"/>
      <c r="R126" s="137"/>
      <c r="S126" s="137"/>
      <c r="T126" s="137"/>
      <c r="U126" s="69">
        <v>3</v>
      </c>
      <c r="V126" s="70">
        <v>1</v>
      </c>
      <c r="W126" s="71">
        <v>4</v>
      </c>
      <c r="X126" s="69">
        <v>1</v>
      </c>
      <c r="Y126" s="70">
        <v>1</v>
      </c>
      <c r="Z126" s="71">
        <v>2</v>
      </c>
      <c r="AA126" s="69">
        <f t="shared" ref="AA126:AB127" si="67">SUM(C126,F126,I126,L126,O126,R126,U126,X126)</f>
        <v>34</v>
      </c>
      <c r="AB126" s="70">
        <f t="shared" si="67"/>
        <v>22</v>
      </c>
      <c r="AC126" s="72">
        <f t="shared" ref="AC126:AC127" si="68">SUM(AA126:AB126)</f>
        <v>56</v>
      </c>
    </row>
    <row r="127" spans="1:29" ht="12.6" customHeight="1" x14ac:dyDescent="0.2">
      <c r="A127" s="123" t="s">
        <v>27</v>
      </c>
      <c r="B127" s="3" t="s">
        <v>90</v>
      </c>
      <c r="C127" s="12">
        <v>4</v>
      </c>
      <c r="D127" s="13"/>
      <c r="E127" s="14">
        <v>4</v>
      </c>
      <c r="F127" s="12"/>
      <c r="G127" s="13"/>
      <c r="H127" s="14"/>
      <c r="I127" s="12"/>
      <c r="J127" s="13"/>
      <c r="K127" s="14"/>
      <c r="L127" s="12"/>
      <c r="M127" s="13"/>
      <c r="N127" s="14"/>
      <c r="O127" s="12"/>
      <c r="P127" s="13"/>
      <c r="Q127" s="46"/>
      <c r="R127" s="87"/>
      <c r="S127" s="87"/>
      <c r="T127" s="87"/>
      <c r="U127" s="12"/>
      <c r="V127" s="13"/>
      <c r="W127" s="14"/>
      <c r="X127" s="12"/>
      <c r="Y127" s="13"/>
      <c r="Z127" s="14"/>
      <c r="AA127" s="12">
        <f t="shared" si="67"/>
        <v>4</v>
      </c>
      <c r="AB127" s="13">
        <f t="shared" si="67"/>
        <v>0</v>
      </c>
      <c r="AC127" s="46">
        <f t="shared" si="68"/>
        <v>4</v>
      </c>
    </row>
    <row r="128" spans="1:29" s="10" customFormat="1" ht="12.6" customHeight="1" x14ac:dyDescent="0.25">
      <c r="A128" s="56" t="s">
        <v>111</v>
      </c>
      <c r="B128" s="34"/>
      <c r="C128" s="98">
        <f>SUM(C119,C125,C126,C127)</f>
        <v>145</v>
      </c>
      <c r="D128" s="36">
        <f t="shared" ref="D128:AC128" si="69">SUM(D119,D125,D126,D127)</f>
        <v>66</v>
      </c>
      <c r="E128" s="37">
        <f t="shared" si="69"/>
        <v>211</v>
      </c>
      <c r="F128" s="35">
        <f t="shared" si="69"/>
        <v>6</v>
      </c>
      <c r="G128" s="36">
        <f t="shared" si="69"/>
        <v>2</v>
      </c>
      <c r="H128" s="37">
        <f t="shared" si="69"/>
        <v>8</v>
      </c>
      <c r="I128" s="35">
        <f t="shared" si="69"/>
        <v>1</v>
      </c>
      <c r="J128" s="36">
        <f t="shared" si="69"/>
        <v>1</v>
      </c>
      <c r="K128" s="37">
        <f t="shared" si="69"/>
        <v>2</v>
      </c>
      <c r="L128" s="35">
        <f t="shared" si="69"/>
        <v>2</v>
      </c>
      <c r="M128" s="36">
        <f t="shared" si="69"/>
        <v>1</v>
      </c>
      <c r="N128" s="37">
        <f t="shared" si="69"/>
        <v>3</v>
      </c>
      <c r="O128" s="35">
        <f t="shared" si="69"/>
        <v>1</v>
      </c>
      <c r="P128" s="36">
        <f t="shared" si="69"/>
        <v>1</v>
      </c>
      <c r="Q128" s="57">
        <f t="shared" si="69"/>
        <v>2</v>
      </c>
      <c r="R128" s="34">
        <f t="shared" si="69"/>
        <v>0</v>
      </c>
      <c r="S128" s="34">
        <f t="shared" si="69"/>
        <v>0</v>
      </c>
      <c r="T128" s="34">
        <f t="shared" si="69"/>
        <v>0</v>
      </c>
      <c r="U128" s="35">
        <f t="shared" si="69"/>
        <v>6</v>
      </c>
      <c r="V128" s="36">
        <f t="shared" si="69"/>
        <v>2</v>
      </c>
      <c r="W128" s="37">
        <f t="shared" si="69"/>
        <v>8</v>
      </c>
      <c r="X128" s="35">
        <f t="shared" si="69"/>
        <v>2</v>
      </c>
      <c r="Y128" s="36">
        <f t="shared" si="69"/>
        <v>5</v>
      </c>
      <c r="Z128" s="37">
        <f t="shared" si="69"/>
        <v>7</v>
      </c>
      <c r="AA128" s="35">
        <f t="shared" si="69"/>
        <v>163</v>
      </c>
      <c r="AB128" s="36">
        <f t="shared" si="69"/>
        <v>78</v>
      </c>
      <c r="AC128" s="57">
        <f t="shared" si="69"/>
        <v>241</v>
      </c>
    </row>
    <row r="129" spans="1:29" ht="12.6" customHeight="1" x14ac:dyDescent="0.2">
      <c r="A129" s="123" t="s">
        <v>74</v>
      </c>
      <c r="B129" s="3" t="s">
        <v>2</v>
      </c>
      <c r="C129" s="12">
        <v>31</v>
      </c>
      <c r="D129" s="13">
        <v>23</v>
      </c>
      <c r="E129" s="14">
        <v>54</v>
      </c>
      <c r="F129" s="12"/>
      <c r="G129" s="13"/>
      <c r="H129" s="14"/>
      <c r="I129" s="12"/>
      <c r="J129" s="13"/>
      <c r="K129" s="14"/>
      <c r="L129" s="12">
        <v>1</v>
      </c>
      <c r="M129" s="13">
        <v>2</v>
      </c>
      <c r="N129" s="14">
        <v>3</v>
      </c>
      <c r="O129" s="12">
        <v>1</v>
      </c>
      <c r="P129" s="13"/>
      <c r="Q129" s="46">
        <v>1</v>
      </c>
      <c r="R129" s="87"/>
      <c r="S129" s="87"/>
      <c r="T129" s="87"/>
      <c r="U129" s="12">
        <v>3</v>
      </c>
      <c r="V129" s="13"/>
      <c r="W129" s="14">
        <v>3</v>
      </c>
      <c r="X129" s="12">
        <v>1</v>
      </c>
      <c r="Y129" s="13">
        <v>1</v>
      </c>
      <c r="Z129" s="14">
        <v>2</v>
      </c>
      <c r="AA129" s="12">
        <f t="shared" ref="AA129:AB142" si="70">SUM(C129,F129,I129,L129,O129,R129,U129,X129)</f>
        <v>37</v>
      </c>
      <c r="AB129" s="13">
        <f t="shared" si="70"/>
        <v>26</v>
      </c>
      <c r="AC129" s="46">
        <f t="shared" ref="AC129:AC142" si="71">SUM(AA129:AB129)</f>
        <v>63</v>
      </c>
    </row>
    <row r="130" spans="1:29" ht="12.6" customHeight="1" x14ac:dyDescent="0.2">
      <c r="A130" s="73" t="s">
        <v>75</v>
      </c>
      <c r="B130" s="74" t="s">
        <v>87</v>
      </c>
      <c r="C130" s="75">
        <v>1</v>
      </c>
      <c r="D130" s="76">
        <v>1</v>
      </c>
      <c r="E130" s="77">
        <v>2</v>
      </c>
      <c r="F130" s="75"/>
      <c r="G130" s="76"/>
      <c r="H130" s="77"/>
      <c r="I130" s="75"/>
      <c r="J130" s="76"/>
      <c r="K130" s="77"/>
      <c r="L130" s="75"/>
      <c r="M130" s="76"/>
      <c r="N130" s="77"/>
      <c r="O130" s="75"/>
      <c r="P130" s="76"/>
      <c r="Q130" s="78"/>
      <c r="R130" s="130"/>
      <c r="S130" s="130"/>
      <c r="T130" s="130"/>
      <c r="U130" s="75"/>
      <c r="V130" s="76"/>
      <c r="W130" s="77"/>
      <c r="X130" s="75"/>
      <c r="Y130" s="76"/>
      <c r="Z130" s="77"/>
      <c r="AA130" s="75">
        <f t="shared" si="70"/>
        <v>1</v>
      </c>
      <c r="AB130" s="76">
        <f t="shared" si="70"/>
        <v>1</v>
      </c>
      <c r="AC130" s="78">
        <f t="shared" si="71"/>
        <v>2</v>
      </c>
    </row>
    <row r="131" spans="1:29" ht="12.6" customHeight="1" x14ac:dyDescent="0.2">
      <c r="A131" s="73" t="s">
        <v>76</v>
      </c>
      <c r="B131" s="74" t="s">
        <v>2</v>
      </c>
      <c r="C131" s="75"/>
      <c r="D131" s="76"/>
      <c r="E131" s="77"/>
      <c r="F131" s="75"/>
      <c r="G131" s="76"/>
      <c r="H131" s="77"/>
      <c r="I131" s="75"/>
      <c r="J131" s="76"/>
      <c r="K131" s="77"/>
      <c r="L131" s="75">
        <v>1</v>
      </c>
      <c r="M131" s="76"/>
      <c r="N131" s="77">
        <v>1</v>
      </c>
      <c r="O131" s="75"/>
      <c r="P131" s="76"/>
      <c r="Q131" s="78"/>
      <c r="R131" s="130"/>
      <c r="S131" s="130"/>
      <c r="T131" s="130"/>
      <c r="U131" s="75"/>
      <c r="V131" s="76"/>
      <c r="W131" s="77"/>
      <c r="X131" s="75"/>
      <c r="Y131" s="76"/>
      <c r="Z131" s="77"/>
      <c r="AA131" s="75">
        <f t="shared" si="70"/>
        <v>1</v>
      </c>
      <c r="AB131" s="76">
        <f t="shared" si="70"/>
        <v>0</v>
      </c>
      <c r="AC131" s="78">
        <f t="shared" si="71"/>
        <v>1</v>
      </c>
    </row>
    <row r="132" spans="1:29" ht="12.6" customHeight="1" x14ac:dyDescent="0.2">
      <c r="A132" s="73" t="s">
        <v>77</v>
      </c>
      <c r="B132" s="74" t="s">
        <v>87</v>
      </c>
      <c r="C132" s="75">
        <v>1</v>
      </c>
      <c r="D132" s="76"/>
      <c r="E132" s="77">
        <v>1</v>
      </c>
      <c r="F132" s="75"/>
      <c r="G132" s="76"/>
      <c r="H132" s="77"/>
      <c r="I132" s="75"/>
      <c r="J132" s="76"/>
      <c r="K132" s="77"/>
      <c r="L132" s="75"/>
      <c r="M132" s="76"/>
      <c r="N132" s="77"/>
      <c r="O132" s="75"/>
      <c r="P132" s="76"/>
      <c r="Q132" s="78"/>
      <c r="R132" s="130"/>
      <c r="S132" s="130"/>
      <c r="T132" s="130"/>
      <c r="U132" s="75"/>
      <c r="V132" s="76"/>
      <c r="W132" s="77"/>
      <c r="X132" s="75"/>
      <c r="Y132" s="76"/>
      <c r="Z132" s="77"/>
      <c r="AA132" s="75">
        <f t="shared" si="70"/>
        <v>1</v>
      </c>
      <c r="AB132" s="76">
        <f t="shared" si="70"/>
        <v>0</v>
      </c>
      <c r="AC132" s="78">
        <f t="shared" si="71"/>
        <v>1</v>
      </c>
    </row>
    <row r="133" spans="1:29" ht="12.6" customHeight="1" x14ac:dyDescent="0.2">
      <c r="A133" s="73" t="s">
        <v>78</v>
      </c>
      <c r="B133" s="74" t="s">
        <v>2</v>
      </c>
      <c r="C133" s="75">
        <v>2</v>
      </c>
      <c r="D133" s="76"/>
      <c r="E133" s="77">
        <v>2</v>
      </c>
      <c r="F133" s="75">
        <v>1</v>
      </c>
      <c r="G133" s="76"/>
      <c r="H133" s="77">
        <v>1</v>
      </c>
      <c r="I133" s="75"/>
      <c r="J133" s="76"/>
      <c r="K133" s="77"/>
      <c r="L133" s="75"/>
      <c r="M133" s="76"/>
      <c r="N133" s="77"/>
      <c r="O133" s="75"/>
      <c r="P133" s="76"/>
      <c r="Q133" s="78"/>
      <c r="R133" s="130"/>
      <c r="S133" s="130"/>
      <c r="T133" s="130"/>
      <c r="U133" s="75"/>
      <c r="V133" s="76"/>
      <c r="W133" s="77"/>
      <c r="X133" s="75"/>
      <c r="Y133" s="76"/>
      <c r="Z133" s="77"/>
      <c r="AA133" s="75">
        <f t="shared" si="70"/>
        <v>3</v>
      </c>
      <c r="AB133" s="76">
        <f t="shared" si="70"/>
        <v>0</v>
      </c>
      <c r="AC133" s="78">
        <f t="shared" si="71"/>
        <v>3</v>
      </c>
    </row>
    <row r="134" spans="1:29" ht="12.6" customHeight="1" x14ac:dyDescent="0.2">
      <c r="A134" s="73" t="s">
        <v>79</v>
      </c>
      <c r="B134" s="74" t="s">
        <v>2</v>
      </c>
      <c r="C134" s="75">
        <v>22</v>
      </c>
      <c r="D134" s="76">
        <v>1</v>
      </c>
      <c r="E134" s="77">
        <v>23</v>
      </c>
      <c r="F134" s="75">
        <v>3</v>
      </c>
      <c r="G134" s="76"/>
      <c r="H134" s="77">
        <v>3</v>
      </c>
      <c r="I134" s="75"/>
      <c r="J134" s="76"/>
      <c r="K134" s="77"/>
      <c r="L134" s="75">
        <v>1</v>
      </c>
      <c r="M134" s="76"/>
      <c r="N134" s="77">
        <v>1</v>
      </c>
      <c r="O134" s="75"/>
      <c r="P134" s="76">
        <v>1</v>
      </c>
      <c r="Q134" s="78">
        <v>1</v>
      </c>
      <c r="R134" s="130"/>
      <c r="S134" s="130"/>
      <c r="T134" s="130"/>
      <c r="U134" s="75"/>
      <c r="V134" s="76"/>
      <c r="W134" s="77"/>
      <c r="X134" s="75">
        <v>1</v>
      </c>
      <c r="Y134" s="76"/>
      <c r="Z134" s="77">
        <v>1</v>
      </c>
      <c r="AA134" s="75">
        <f t="shared" si="70"/>
        <v>27</v>
      </c>
      <c r="AB134" s="76">
        <f t="shared" si="70"/>
        <v>2</v>
      </c>
      <c r="AC134" s="78">
        <f t="shared" si="71"/>
        <v>29</v>
      </c>
    </row>
    <row r="135" spans="1:29" ht="12.6" customHeight="1" x14ac:dyDescent="0.2">
      <c r="A135" s="73" t="s">
        <v>80</v>
      </c>
      <c r="B135" s="74" t="s">
        <v>87</v>
      </c>
      <c r="C135" s="75">
        <v>2</v>
      </c>
      <c r="D135" s="76"/>
      <c r="E135" s="77">
        <v>2</v>
      </c>
      <c r="F135" s="75"/>
      <c r="G135" s="76"/>
      <c r="H135" s="77"/>
      <c r="I135" s="75"/>
      <c r="J135" s="76"/>
      <c r="K135" s="77"/>
      <c r="L135" s="75"/>
      <c r="M135" s="76"/>
      <c r="N135" s="77"/>
      <c r="O135" s="75"/>
      <c r="P135" s="76"/>
      <c r="Q135" s="78"/>
      <c r="R135" s="130"/>
      <c r="S135" s="130"/>
      <c r="T135" s="130"/>
      <c r="U135" s="75"/>
      <c r="V135" s="76"/>
      <c r="W135" s="77"/>
      <c r="X135" s="75"/>
      <c r="Y135" s="76"/>
      <c r="Z135" s="77"/>
      <c r="AA135" s="75">
        <f t="shared" si="70"/>
        <v>2</v>
      </c>
      <c r="AB135" s="76">
        <f t="shared" si="70"/>
        <v>0</v>
      </c>
      <c r="AC135" s="78">
        <f t="shared" si="71"/>
        <v>2</v>
      </c>
    </row>
    <row r="136" spans="1:29" ht="12.6" customHeight="1" x14ac:dyDescent="0.2">
      <c r="A136" s="73" t="s">
        <v>81</v>
      </c>
      <c r="B136" s="74" t="s">
        <v>2</v>
      </c>
      <c r="C136" s="75">
        <v>73</v>
      </c>
      <c r="D136" s="76">
        <v>3</v>
      </c>
      <c r="E136" s="77">
        <v>76</v>
      </c>
      <c r="F136" s="75">
        <v>4</v>
      </c>
      <c r="G136" s="76"/>
      <c r="H136" s="77">
        <v>4</v>
      </c>
      <c r="I136" s="75"/>
      <c r="J136" s="76"/>
      <c r="K136" s="77"/>
      <c r="L136" s="75">
        <v>6</v>
      </c>
      <c r="M136" s="76"/>
      <c r="N136" s="77">
        <v>6</v>
      </c>
      <c r="O136" s="75">
        <v>1</v>
      </c>
      <c r="P136" s="76"/>
      <c r="Q136" s="78">
        <v>1</v>
      </c>
      <c r="R136" s="130"/>
      <c r="S136" s="130"/>
      <c r="T136" s="130"/>
      <c r="U136" s="75">
        <v>1</v>
      </c>
      <c r="V136" s="76"/>
      <c r="W136" s="77">
        <v>1</v>
      </c>
      <c r="X136" s="75">
        <v>5</v>
      </c>
      <c r="Y136" s="76"/>
      <c r="Z136" s="77">
        <v>5</v>
      </c>
      <c r="AA136" s="75">
        <f t="shared" si="70"/>
        <v>90</v>
      </c>
      <c r="AB136" s="76">
        <f t="shared" si="70"/>
        <v>3</v>
      </c>
      <c r="AC136" s="78">
        <f t="shared" si="71"/>
        <v>93</v>
      </c>
    </row>
    <row r="137" spans="1:29" ht="12.6" customHeight="1" x14ac:dyDescent="0.2">
      <c r="A137" s="73" t="s">
        <v>112</v>
      </c>
      <c r="B137" s="74" t="s">
        <v>87</v>
      </c>
      <c r="C137" s="75">
        <v>3</v>
      </c>
      <c r="D137" s="76"/>
      <c r="E137" s="77">
        <v>3</v>
      </c>
      <c r="F137" s="75">
        <v>2</v>
      </c>
      <c r="G137" s="76"/>
      <c r="H137" s="77">
        <v>2</v>
      </c>
      <c r="I137" s="75"/>
      <c r="J137" s="76"/>
      <c r="K137" s="77"/>
      <c r="L137" s="75"/>
      <c r="M137" s="76"/>
      <c r="N137" s="77"/>
      <c r="O137" s="75"/>
      <c r="P137" s="76"/>
      <c r="Q137" s="78"/>
      <c r="R137" s="130"/>
      <c r="S137" s="130"/>
      <c r="T137" s="130"/>
      <c r="U137" s="75"/>
      <c r="V137" s="76"/>
      <c r="W137" s="77"/>
      <c r="X137" s="75"/>
      <c r="Y137" s="76"/>
      <c r="Z137" s="77"/>
      <c r="AA137" s="75">
        <f t="shared" si="70"/>
        <v>5</v>
      </c>
      <c r="AB137" s="76">
        <f t="shared" si="70"/>
        <v>0</v>
      </c>
      <c r="AC137" s="78">
        <f t="shared" si="71"/>
        <v>5</v>
      </c>
    </row>
    <row r="138" spans="1:29" ht="12.6" customHeight="1" x14ac:dyDescent="0.2">
      <c r="A138" s="73" t="s">
        <v>82</v>
      </c>
      <c r="B138" s="74" t="s">
        <v>2</v>
      </c>
      <c r="C138" s="75">
        <v>12</v>
      </c>
      <c r="D138" s="76">
        <v>3</v>
      </c>
      <c r="E138" s="77">
        <v>15</v>
      </c>
      <c r="F138" s="75">
        <v>2</v>
      </c>
      <c r="G138" s="76"/>
      <c r="H138" s="77">
        <v>2</v>
      </c>
      <c r="I138" s="75">
        <v>1</v>
      </c>
      <c r="J138" s="76"/>
      <c r="K138" s="77">
        <v>1</v>
      </c>
      <c r="L138" s="75"/>
      <c r="M138" s="76"/>
      <c r="N138" s="77"/>
      <c r="O138" s="75">
        <v>1</v>
      </c>
      <c r="P138" s="76"/>
      <c r="Q138" s="78">
        <v>1</v>
      </c>
      <c r="R138" s="130"/>
      <c r="S138" s="130"/>
      <c r="T138" s="130"/>
      <c r="U138" s="75"/>
      <c r="V138" s="76"/>
      <c r="W138" s="77"/>
      <c r="X138" s="75">
        <v>1</v>
      </c>
      <c r="Y138" s="76"/>
      <c r="Z138" s="77">
        <v>1</v>
      </c>
      <c r="AA138" s="75">
        <f t="shared" si="70"/>
        <v>17</v>
      </c>
      <c r="AB138" s="76">
        <f t="shared" si="70"/>
        <v>3</v>
      </c>
      <c r="AC138" s="78">
        <f t="shared" si="71"/>
        <v>20</v>
      </c>
    </row>
    <row r="139" spans="1:29" ht="12.6" customHeight="1" x14ac:dyDescent="0.2">
      <c r="A139" s="73" t="s">
        <v>83</v>
      </c>
      <c r="B139" s="74" t="s">
        <v>85</v>
      </c>
      <c r="C139" s="75">
        <v>1</v>
      </c>
      <c r="D139" s="76"/>
      <c r="E139" s="77">
        <v>1</v>
      </c>
      <c r="F139" s="75"/>
      <c r="G139" s="76"/>
      <c r="H139" s="77"/>
      <c r="I139" s="75"/>
      <c r="J139" s="76"/>
      <c r="K139" s="77"/>
      <c r="L139" s="75"/>
      <c r="M139" s="76"/>
      <c r="N139" s="77"/>
      <c r="O139" s="75"/>
      <c r="P139" s="76"/>
      <c r="Q139" s="78"/>
      <c r="R139" s="130"/>
      <c r="S139" s="130"/>
      <c r="T139" s="130"/>
      <c r="U139" s="75"/>
      <c r="V139" s="76"/>
      <c r="W139" s="77"/>
      <c r="X139" s="75"/>
      <c r="Y139" s="76"/>
      <c r="Z139" s="77"/>
      <c r="AA139" s="75">
        <f t="shared" si="70"/>
        <v>1</v>
      </c>
      <c r="AB139" s="76">
        <f t="shared" si="70"/>
        <v>0</v>
      </c>
      <c r="AC139" s="78">
        <f t="shared" si="71"/>
        <v>1</v>
      </c>
    </row>
    <row r="140" spans="1:29" ht="12.6" customHeight="1" x14ac:dyDescent="0.2">
      <c r="A140" s="73" t="s">
        <v>84</v>
      </c>
      <c r="B140" s="74" t="s">
        <v>86</v>
      </c>
      <c r="C140" s="75">
        <v>39</v>
      </c>
      <c r="D140" s="76">
        <v>2</v>
      </c>
      <c r="E140" s="77">
        <v>41</v>
      </c>
      <c r="F140" s="75">
        <v>13</v>
      </c>
      <c r="G140" s="76"/>
      <c r="H140" s="77">
        <v>13</v>
      </c>
      <c r="I140" s="75"/>
      <c r="J140" s="76"/>
      <c r="K140" s="77"/>
      <c r="L140" s="75"/>
      <c r="M140" s="76">
        <v>1</v>
      </c>
      <c r="N140" s="77">
        <v>1</v>
      </c>
      <c r="O140" s="75">
        <v>2</v>
      </c>
      <c r="P140" s="76"/>
      <c r="Q140" s="78">
        <v>2</v>
      </c>
      <c r="R140" s="130"/>
      <c r="S140" s="130"/>
      <c r="T140" s="130"/>
      <c r="U140" s="75"/>
      <c r="V140" s="76"/>
      <c r="W140" s="77"/>
      <c r="X140" s="75">
        <v>7</v>
      </c>
      <c r="Y140" s="76"/>
      <c r="Z140" s="77">
        <v>7</v>
      </c>
      <c r="AA140" s="75">
        <f t="shared" si="70"/>
        <v>61</v>
      </c>
      <c r="AB140" s="76">
        <f t="shared" si="70"/>
        <v>3</v>
      </c>
      <c r="AC140" s="78">
        <f t="shared" si="71"/>
        <v>64</v>
      </c>
    </row>
    <row r="141" spans="1:29" ht="12.6" customHeight="1" x14ac:dyDescent="0.2">
      <c r="A141" s="73" t="s">
        <v>27</v>
      </c>
      <c r="B141" s="74" t="s">
        <v>90</v>
      </c>
      <c r="C141" s="75">
        <v>3</v>
      </c>
      <c r="D141" s="76"/>
      <c r="E141" s="77">
        <v>3</v>
      </c>
      <c r="F141" s="75"/>
      <c r="G141" s="76"/>
      <c r="H141" s="77"/>
      <c r="I141" s="75"/>
      <c r="J141" s="76"/>
      <c r="K141" s="77"/>
      <c r="L141" s="75"/>
      <c r="M141" s="76"/>
      <c r="N141" s="77"/>
      <c r="O141" s="75"/>
      <c r="P141" s="76"/>
      <c r="Q141" s="78"/>
      <c r="R141" s="130"/>
      <c r="S141" s="130"/>
      <c r="T141" s="130"/>
      <c r="U141" s="75"/>
      <c r="V141" s="76"/>
      <c r="W141" s="77"/>
      <c r="X141" s="75"/>
      <c r="Y141" s="76"/>
      <c r="Z141" s="77"/>
      <c r="AA141" s="75">
        <f t="shared" si="70"/>
        <v>3</v>
      </c>
      <c r="AB141" s="76">
        <f t="shared" si="70"/>
        <v>0</v>
      </c>
      <c r="AC141" s="78">
        <f t="shared" si="71"/>
        <v>3</v>
      </c>
    </row>
    <row r="142" spans="1:29" ht="12.6" customHeight="1" x14ac:dyDescent="0.2">
      <c r="A142" s="123" t="s">
        <v>3</v>
      </c>
      <c r="B142" s="3" t="s">
        <v>90</v>
      </c>
      <c r="C142" s="12"/>
      <c r="D142" s="13"/>
      <c r="E142" s="14"/>
      <c r="F142" s="12"/>
      <c r="G142" s="13"/>
      <c r="H142" s="14"/>
      <c r="I142" s="12"/>
      <c r="J142" s="13"/>
      <c r="K142" s="14"/>
      <c r="L142" s="12"/>
      <c r="M142" s="13"/>
      <c r="N142" s="14"/>
      <c r="O142" s="12"/>
      <c r="P142" s="13"/>
      <c r="Q142" s="46"/>
      <c r="R142" s="87"/>
      <c r="S142" s="87"/>
      <c r="T142" s="87"/>
      <c r="U142" s="12"/>
      <c r="V142" s="13"/>
      <c r="W142" s="14"/>
      <c r="X142" s="12"/>
      <c r="Y142" s="13"/>
      <c r="Z142" s="14"/>
      <c r="AA142" s="12">
        <f t="shared" si="70"/>
        <v>0</v>
      </c>
      <c r="AB142" s="13">
        <f t="shared" si="70"/>
        <v>0</v>
      </c>
      <c r="AC142" s="46">
        <f t="shared" si="71"/>
        <v>0</v>
      </c>
    </row>
    <row r="143" spans="1:29" s="10" customFormat="1" ht="12.6" customHeight="1" x14ac:dyDescent="0.25">
      <c r="A143" s="58" t="s">
        <v>113</v>
      </c>
      <c r="B143" s="38"/>
      <c r="C143" s="99">
        <f>SUM(C129:C142)</f>
        <v>190</v>
      </c>
      <c r="D143" s="40">
        <f t="shared" ref="D143:AC143" si="72">SUM(D129:D142)</f>
        <v>33</v>
      </c>
      <c r="E143" s="41">
        <f t="shared" si="72"/>
        <v>223</v>
      </c>
      <c r="F143" s="39">
        <f t="shared" si="72"/>
        <v>25</v>
      </c>
      <c r="G143" s="40">
        <f t="shared" si="72"/>
        <v>0</v>
      </c>
      <c r="H143" s="41">
        <f t="shared" si="72"/>
        <v>25</v>
      </c>
      <c r="I143" s="39">
        <f t="shared" si="72"/>
        <v>1</v>
      </c>
      <c r="J143" s="40">
        <f t="shared" si="72"/>
        <v>0</v>
      </c>
      <c r="K143" s="41">
        <f t="shared" si="72"/>
        <v>1</v>
      </c>
      <c r="L143" s="39">
        <f t="shared" si="72"/>
        <v>9</v>
      </c>
      <c r="M143" s="40">
        <f t="shared" si="72"/>
        <v>3</v>
      </c>
      <c r="N143" s="41">
        <f t="shared" si="72"/>
        <v>12</v>
      </c>
      <c r="O143" s="39">
        <f t="shared" si="72"/>
        <v>5</v>
      </c>
      <c r="P143" s="40">
        <f t="shared" si="72"/>
        <v>1</v>
      </c>
      <c r="Q143" s="59">
        <f t="shared" si="72"/>
        <v>6</v>
      </c>
      <c r="R143" s="38">
        <f t="shared" si="72"/>
        <v>0</v>
      </c>
      <c r="S143" s="38">
        <f t="shared" si="72"/>
        <v>0</v>
      </c>
      <c r="T143" s="38">
        <f t="shared" si="72"/>
        <v>0</v>
      </c>
      <c r="U143" s="39">
        <f t="shared" si="72"/>
        <v>4</v>
      </c>
      <c r="V143" s="40">
        <f t="shared" si="72"/>
        <v>0</v>
      </c>
      <c r="W143" s="41">
        <f t="shared" si="72"/>
        <v>4</v>
      </c>
      <c r="X143" s="39">
        <f t="shared" si="72"/>
        <v>15</v>
      </c>
      <c r="Y143" s="40">
        <f t="shared" si="72"/>
        <v>1</v>
      </c>
      <c r="Z143" s="41">
        <f t="shared" si="72"/>
        <v>16</v>
      </c>
      <c r="AA143" s="39">
        <f t="shared" si="72"/>
        <v>249</v>
      </c>
      <c r="AB143" s="40">
        <f t="shared" si="72"/>
        <v>38</v>
      </c>
      <c r="AC143" s="59">
        <f t="shared" si="72"/>
        <v>287</v>
      </c>
    </row>
    <row r="144" spans="1:29" ht="12.6" customHeight="1" x14ac:dyDescent="0.2">
      <c r="A144" s="123" t="s">
        <v>123</v>
      </c>
      <c r="B144" s="3" t="s">
        <v>86</v>
      </c>
      <c r="C144" s="12">
        <v>39</v>
      </c>
      <c r="D144" s="13">
        <v>40</v>
      </c>
      <c r="E144" s="14">
        <v>79</v>
      </c>
      <c r="F144" s="12">
        <v>2</v>
      </c>
      <c r="G144" s="13">
        <v>2</v>
      </c>
      <c r="H144" s="14">
        <v>4</v>
      </c>
      <c r="I144" s="12">
        <v>0</v>
      </c>
      <c r="J144" s="13">
        <v>0</v>
      </c>
      <c r="K144" s="14">
        <v>0</v>
      </c>
      <c r="L144" s="12">
        <v>7</v>
      </c>
      <c r="M144" s="13">
        <v>13</v>
      </c>
      <c r="N144" s="14">
        <v>20</v>
      </c>
      <c r="O144" s="12">
        <v>2</v>
      </c>
      <c r="P144" s="13">
        <v>4</v>
      </c>
      <c r="Q144" s="46">
        <v>6</v>
      </c>
      <c r="R144" s="87">
        <v>0</v>
      </c>
      <c r="S144" s="87">
        <v>0</v>
      </c>
      <c r="T144" s="87">
        <v>0</v>
      </c>
      <c r="U144" s="12">
        <v>1</v>
      </c>
      <c r="V144" s="13">
        <v>1</v>
      </c>
      <c r="W144" s="14">
        <v>2</v>
      </c>
      <c r="X144" s="12">
        <v>7</v>
      </c>
      <c r="Y144" s="13">
        <v>6</v>
      </c>
      <c r="Z144" s="14">
        <v>13</v>
      </c>
      <c r="AA144" s="12">
        <f t="shared" ref="AA144:AB144" si="73">SUM(C144,F144,I144,L144,O144,R144,U144,X144)</f>
        <v>58</v>
      </c>
      <c r="AB144" s="13">
        <f t="shared" si="73"/>
        <v>66</v>
      </c>
      <c r="AC144" s="46">
        <f t="shared" ref="AC144" si="74">SUM(AA144:AB144)</f>
        <v>124</v>
      </c>
    </row>
    <row r="145" spans="1:29" s="10" customFormat="1" ht="12.6" customHeight="1" x14ac:dyDescent="0.25">
      <c r="A145" s="50" t="s">
        <v>122</v>
      </c>
      <c r="B145" s="30"/>
      <c r="C145" s="94">
        <f>C144</f>
        <v>39</v>
      </c>
      <c r="D145" s="32">
        <f t="shared" ref="D145:AC145" si="75">D144</f>
        <v>40</v>
      </c>
      <c r="E145" s="33">
        <f t="shared" si="75"/>
        <v>79</v>
      </c>
      <c r="F145" s="31">
        <f t="shared" si="75"/>
        <v>2</v>
      </c>
      <c r="G145" s="32">
        <f t="shared" si="75"/>
        <v>2</v>
      </c>
      <c r="H145" s="33">
        <f t="shared" si="75"/>
        <v>4</v>
      </c>
      <c r="I145" s="31">
        <f t="shared" si="75"/>
        <v>0</v>
      </c>
      <c r="J145" s="32">
        <f t="shared" si="75"/>
        <v>0</v>
      </c>
      <c r="K145" s="33">
        <f t="shared" si="75"/>
        <v>0</v>
      </c>
      <c r="L145" s="31">
        <f t="shared" si="75"/>
        <v>7</v>
      </c>
      <c r="M145" s="32">
        <f t="shared" si="75"/>
        <v>13</v>
      </c>
      <c r="N145" s="33">
        <f t="shared" si="75"/>
        <v>20</v>
      </c>
      <c r="O145" s="31">
        <f t="shared" si="75"/>
        <v>2</v>
      </c>
      <c r="P145" s="32">
        <f t="shared" si="75"/>
        <v>4</v>
      </c>
      <c r="Q145" s="51">
        <f t="shared" si="75"/>
        <v>6</v>
      </c>
      <c r="R145" s="30">
        <f t="shared" si="75"/>
        <v>0</v>
      </c>
      <c r="S145" s="30">
        <f t="shared" si="75"/>
        <v>0</v>
      </c>
      <c r="T145" s="30">
        <f t="shared" si="75"/>
        <v>0</v>
      </c>
      <c r="U145" s="31">
        <f t="shared" si="75"/>
        <v>1</v>
      </c>
      <c r="V145" s="32">
        <f t="shared" si="75"/>
        <v>1</v>
      </c>
      <c r="W145" s="33">
        <f t="shared" si="75"/>
        <v>2</v>
      </c>
      <c r="X145" s="31">
        <f t="shared" si="75"/>
        <v>7</v>
      </c>
      <c r="Y145" s="32">
        <f t="shared" si="75"/>
        <v>6</v>
      </c>
      <c r="Z145" s="33">
        <f t="shared" si="75"/>
        <v>13</v>
      </c>
      <c r="AA145" s="31">
        <f t="shared" si="75"/>
        <v>58</v>
      </c>
      <c r="AB145" s="32">
        <f t="shared" si="75"/>
        <v>66</v>
      </c>
      <c r="AC145" s="51">
        <f t="shared" si="75"/>
        <v>124</v>
      </c>
    </row>
    <row r="146" spans="1:29" s="1" customFormat="1" ht="12.6" customHeight="1" thickBot="1" x14ac:dyDescent="0.25">
      <c r="A146" s="60" t="s">
        <v>121</v>
      </c>
      <c r="B146" s="42"/>
      <c r="C146" s="89">
        <f t="shared" ref="C146:AC146" si="76">C47+C61+C97+C118+C128+C143+C145</f>
        <v>1611</v>
      </c>
      <c r="D146" s="44">
        <f t="shared" si="76"/>
        <v>912</v>
      </c>
      <c r="E146" s="45">
        <f t="shared" si="76"/>
        <v>2523</v>
      </c>
      <c r="F146" s="43">
        <f t="shared" si="76"/>
        <v>187</v>
      </c>
      <c r="G146" s="44">
        <f t="shared" si="76"/>
        <v>51</v>
      </c>
      <c r="H146" s="45">
        <f t="shared" si="76"/>
        <v>238</v>
      </c>
      <c r="I146" s="43">
        <f t="shared" si="76"/>
        <v>10</v>
      </c>
      <c r="J146" s="44">
        <f t="shared" si="76"/>
        <v>8</v>
      </c>
      <c r="K146" s="45">
        <f t="shared" si="76"/>
        <v>18</v>
      </c>
      <c r="L146" s="43">
        <f t="shared" si="76"/>
        <v>72</v>
      </c>
      <c r="M146" s="44">
        <f t="shared" si="76"/>
        <v>88</v>
      </c>
      <c r="N146" s="45">
        <f t="shared" si="76"/>
        <v>160</v>
      </c>
      <c r="O146" s="43">
        <f t="shared" si="76"/>
        <v>44</v>
      </c>
      <c r="P146" s="44">
        <f t="shared" si="76"/>
        <v>23</v>
      </c>
      <c r="Q146" s="61">
        <f t="shared" si="76"/>
        <v>67</v>
      </c>
      <c r="R146" s="42">
        <f t="shared" si="76"/>
        <v>0</v>
      </c>
      <c r="S146" s="42">
        <f t="shared" si="76"/>
        <v>0</v>
      </c>
      <c r="T146" s="42">
        <f t="shared" si="76"/>
        <v>0</v>
      </c>
      <c r="U146" s="43">
        <f t="shared" si="76"/>
        <v>88</v>
      </c>
      <c r="V146" s="44">
        <f t="shared" si="76"/>
        <v>131</v>
      </c>
      <c r="W146" s="45">
        <f t="shared" si="76"/>
        <v>219</v>
      </c>
      <c r="X146" s="43">
        <f t="shared" si="76"/>
        <v>139</v>
      </c>
      <c r="Y146" s="44">
        <f t="shared" si="76"/>
        <v>86</v>
      </c>
      <c r="Z146" s="45">
        <f t="shared" si="76"/>
        <v>225</v>
      </c>
      <c r="AA146" s="89">
        <f t="shared" si="76"/>
        <v>2151</v>
      </c>
      <c r="AB146" s="108">
        <f t="shared" si="76"/>
        <v>1299</v>
      </c>
      <c r="AC146" s="45">
        <f t="shared" si="76"/>
        <v>3450</v>
      </c>
    </row>
  </sheetData>
  <mergeCells count="16">
    <mergeCell ref="A1:AC1"/>
    <mergeCell ref="A2:B3"/>
    <mergeCell ref="C2:E2"/>
    <mergeCell ref="F2:H2"/>
    <mergeCell ref="I2:K2"/>
    <mergeCell ref="L2:N2"/>
    <mergeCell ref="O2:Q2"/>
    <mergeCell ref="R2:T2"/>
    <mergeCell ref="U2:W2"/>
    <mergeCell ref="X2:Z2"/>
    <mergeCell ref="AA2:AC2"/>
    <mergeCell ref="A23:A24"/>
    <mergeCell ref="A102:A103"/>
    <mergeCell ref="A107:A108"/>
    <mergeCell ref="A120:A121"/>
    <mergeCell ref="A85:A86"/>
  </mergeCells>
  <pageMargins left="0.75" right="0.75" top="1" bottom="1" header="0.5" footer="0.5"/>
  <pageSetup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38"/>
  <sheetViews>
    <sheetView zoomScaleNormal="100" workbookViewId="0">
      <pane xSplit="2" ySplit="3" topLeftCell="M49" activePane="bottomRight" state="frozen"/>
      <selection activeCell="A192" sqref="A192"/>
      <selection pane="topRight" activeCell="A192" sqref="A192"/>
      <selection pane="bottomLeft" activeCell="A192" sqref="A192"/>
      <selection pane="bottomRight" activeCell="V53" sqref="V53"/>
    </sheetView>
  </sheetViews>
  <sheetFormatPr defaultColWidth="8.85546875" defaultRowHeight="12.75" x14ac:dyDescent="0.2"/>
  <cols>
    <col min="1" max="1" width="32.85546875" style="2" bestFit="1" customWidth="1"/>
    <col min="2" max="2" width="6" style="2" bestFit="1" customWidth="1"/>
    <col min="3" max="29" width="6" style="2" customWidth="1"/>
    <col min="30" max="16384" width="8.85546875" style="2"/>
  </cols>
  <sheetData>
    <row r="1" spans="1:29" ht="16.5" thickBot="1" x14ac:dyDescent="0.3">
      <c r="A1" s="563" t="s">
        <v>174</v>
      </c>
      <c r="B1" s="563"/>
      <c r="C1" s="563"/>
      <c r="D1" s="563"/>
      <c r="E1" s="563"/>
      <c r="F1" s="563"/>
      <c r="G1" s="563"/>
      <c r="H1" s="563"/>
      <c r="I1" s="563"/>
      <c r="J1" s="563"/>
      <c r="K1" s="563"/>
      <c r="L1" s="563"/>
      <c r="M1" s="563"/>
      <c r="N1" s="563"/>
      <c r="O1" s="563"/>
      <c r="P1" s="563"/>
      <c r="Q1" s="563"/>
      <c r="R1" s="563"/>
      <c r="S1" s="563"/>
      <c r="T1" s="563"/>
      <c r="U1" s="563"/>
      <c r="V1" s="563"/>
      <c r="W1" s="563"/>
      <c r="X1" s="563"/>
      <c r="Y1" s="563"/>
      <c r="Z1" s="563"/>
      <c r="AA1" s="563"/>
      <c r="AB1" s="563"/>
      <c r="AC1" s="563"/>
    </row>
    <row r="2" spans="1:29" ht="12" customHeight="1" x14ac:dyDescent="0.2">
      <c r="A2" s="564"/>
      <c r="B2" s="565"/>
      <c r="C2" s="568" t="s">
        <v>114</v>
      </c>
      <c r="D2" s="569"/>
      <c r="E2" s="570"/>
      <c r="F2" s="568" t="s">
        <v>115</v>
      </c>
      <c r="G2" s="569"/>
      <c r="H2" s="570"/>
      <c r="I2" s="568" t="s">
        <v>116</v>
      </c>
      <c r="J2" s="569"/>
      <c r="K2" s="570"/>
      <c r="L2" s="568" t="s">
        <v>117</v>
      </c>
      <c r="M2" s="569"/>
      <c r="N2" s="570"/>
      <c r="O2" s="568" t="s">
        <v>118</v>
      </c>
      <c r="P2" s="569"/>
      <c r="Q2" s="570"/>
      <c r="R2" s="578" t="s">
        <v>124</v>
      </c>
      <c r="S2" s="572"/>
      <c r="T2" s="573"/>
      <c r="U2" s="568" t="s">
        <v>119</v>
      </c>
      <c r="V2" s="569"/>
      <c r="W2" s="570"/>
      <c r="X2" s="568" t="s">
        <v>120</v>
      </c>
      <c r="Y2" s="569"/>
      <c r="Z2" s="570"/>
      <c r="AA2" s="568" t="s">
        <v>0</v>
      </c>
      <c r="AB2" s="569"/>
      <c r="AC2" s="571"/>
    </row>
    <row r="3" spans="1:29" ht="12" customHeight="1" x14ac:dyDescent="0.2">
      <c r="A3" s="566"/>
      <c r="B3" s="567"/>
      <c r="C3" s="62" t="s">
        <v>1</v>
      </c>
      <c r="D3" s="63" t="s">
        <v>2</v>
      </c>
      <c r="E3" s="64" t="s">
        <v>0</v>
      </c>
      <c r="F3" s="62" t="s">
        <v>1</v>
      </c>
      <c r="G3" s="63" t="s">
        <v>2</v>
      </c>
      <c r="H3" s="64" t="s">
        <v>0</v>
      </c>
      <c r="I3" s="62" t="s">
        <v>1</v>
      </c>
      <c r="J3" s="63" t="s">
        <v>2</v>
      </c>
      <c r="K3" s="64" t="s">
        <v>0</v>
      </c>
      <c r="L3" s="62" t="s">
        <v>1</v>
      </c>
      <c r="M3" s="63" t="s">
        <v>2</v>
      </c>
      <c r="N3" s="64" t="s">
        <v>0</v>
      </c>
      <c r="O3" s="62" t="s">
        <v>1</v>
      </c>
      <c r="P3" s="63" t="s">
        <v>2</v>
      </c>
      <c r="Q3" s="64" t="s">
        <v>0</v>
      </c>
      <c r="R3" s="62" t="s">
        <v>1</v>
      </c>
      <c r="S3" s="63" t="s">
        <v>2</v>
      </c>
      <c r="T3" s="64" t="s">
        <v>0</v>
      </c>
      <c r="U3" s="62" t="s">
        <v>1</v>
      </c>
      <c r="V3" s="63" t="s">
        <v>2</v>
      </c>
      <c r="W3" s="64" t="s">
        <v>0</v>
      </c>
      <c r="X3" s="62" t="s">
        <v>1</v>
      </c>
      <c r="Y3" s="63" t="s">
        <v>2</v>
      </c>
      <c r="Z3" s="64" t="s">
        <v>0</v>
      </c>
      <c r="AA3" s="62" t="s">
        <v>1</v>
      </c>
      <c r="AB3" s="63" t="s">
        <v>2</v>
      </c>
      <c r="AC3" s="65" t="s">
        <v>0</v>
      </c>
    </row>
    <row r="4" spans="1:29" ht="12.6" customHeight="1" x14ac:dyDescent="0.2">
      <c r="A4" s="123" t="s">
        <v>4</v>
      </c>
      <c r="B4" s="3" t="s">
        <v>2</v>
      </c>
      <c r="C4" s="12">
        <v>10</v>
      </c>
      <c r="D4" s="13">
        <v>10</v>
      </c>
      <c r="E4" s="14">
        <v>20</v>
      </c>
      <c r="F4" s="12"/>
      <c r="G4" s="13"/>
      <c r="H4" s="14"/>
      <c r="I4" s="12"/>
      <c r="J4" s="13"/>
      <c r="K4" s="14"/>
      <c r="L4" s="12">
        <v>1</v>
      </c>
      <c r="M4" s="13">
        <v>1</v>
      </c>
      <c r="N4" s="14">
        <v>2</v>
      </c>
      <c r="O4" s="12">
        <v>2</v>
      </c>
      <c r="P4" s="13"/>
      <c r="Q4" s="14">
        <v>2</v>
      </c>
      <c r="R4" s="87"/>
      <c r="S4" s="87"/>
      <c r="T4" s="87"/>
      <c r="U4" s="12">
        <v>1</v>
      </c>
      <c r="V4" s="13">
        <v>1</v>
      </c>
      <c r="W4" s="14">
        <v>2</v>
      </c>
      <c r="X4" s="12"/>
      <c r="Y4" s="13"/>
      <c r="Z4" s="14"/>
      <c r="AA4" s="12">
        <f>X4+U4+R4+O4+L4+I4+F4+C4</f>
        <v>14</v>
      </c>
      <c r="AB4" s="13">
        <f>Y4+V4+S4+P4+M4+J4+G4+D4</f>
        <v>12</v>
      </c>
      <c r="AC4" s="46">
        <f>Z4+W4+T4+Q4+N4+K4+H4+E4</f>
        <v>26</v>
      </c>
    </row>
    <row r="5" spans="1:29" ht="12.6" customHeight="1" x14ac:dyDescent="0.2">
      <c r="A5" s="123" t="s">
        <v>5</v>
      </c>
      <c r="B5" s="3" t="s">
        <v>85</v>
      </c>
      <c r="C5" s="12">
        <v>3</v>
      </c>
      <c r="D5" s="13">
        <v>2</v>
      </c>
      <c r="E5" s="14">
        <v>5</v>
      </c>
      <c r="F5" s="12">
        <v>1</v>
      </c>
      <c r="G5" s="13"/>
      <c r="H5" s="14">
        <v>1</v>
      </c>
      <c r="I5" s="12"/>
      <c r="J5" s="13"/>
      <c r="K5" s="14"/>
      <c r="L5" s="12">
        <v>2</v>
      </c>
      <c r="M5" s="13"/>
      <c r="N5" s="14">
        <v>2</v>
      </c>
      <c r="O5" s="12"/>
      <c r="P5" s="13">
        <v>1</v>
      </c>
      <c r="Q5" s="14">
        <v>1</v>
      </c>
      <c r="R5" s="87"/>
      <c r="S5" s="87"/>
      <c r="T5" s="87"/>
      <c r="U5" s="12"/>
      <c r="V5" s="13"/>
      <c r="W5" s="14"/>
      <c r="X5" s="12"/>
      <c r="Y5" s="13"/>
      <c r="Z5" s="14"/>
      <c r="AA5" s="12">
        <f t="shared" ref="AA5:AA69" si="0">X5+U5+R5+O5+L5+I5+F5+C5</f>
        <v>6</v>
      </c>
      <c r="AB5" s="13">
        <f t="shared" ref="AB5:AB69" si="1">Y5+V5+S5+P5+M5+J5+G5+D5</f>
        <v>3</v>
      </c>
      <c r="AC5" s="46">
        <f t="shared" ref="AC5:AC69" si="2">Z5+W5+T5+Q5+N5+K5+H5+E5</f>
        <v>9</v>
      </c>
    </row>
    <row r="6" spans="1:29" ht="12.6" customHeight="1" x14ac:dyDescent="0.2">
      <c r="A6" s="123" t="s">
        <v>6</v>
      </c>
      <c r="B6" s="3" t="s">
        <v>86</v>
      </c>
      <c r="C6" s="12">
        <v>3</v>
      </c>
      <c r="D6" s="13">
        <v>3</v>
      </c>
      <c r="E6" s="14">
        <v>6</v>
      </c>
      <c r="F6" s="12"/>
      <c r="G6" s="13"/>
      <c r="H6" s="14"/>
      <c r="I6" s="12"/>
      <c r="J6" s="13"/>
      <c r="K6" s="14"/>
      <c r="L6" s="12">
        <v>1</v>
      </c>
      <c r="M6" s="13"/>
      <c r="N6" s="14">
        <v>1</v>
      </c>
      <c r="O6" s="12"/>
      <c r="P6" s="13"/>
      <c r="Q6" s="14"/>
      <c r="R6" s="87"/>
      <c r="S6" s="87"/>
      <c r="T6" s="87"/>
      <c r="U6" s="12">
        <v>4</v>
      </c>
      <c r="V6" s="13">
        <v>1</v>
      </c>
      <c r="W6" s="14">
        <v>5</v>
      </c>
      <c r="X6" s="12"/>
      <c r="Y6" s="13"/>
      <c r="Z6" s="14"/>
      <c r="AA6" s="12">
        <f t="shared" si="0"/>
        <v>8</v>
      </c>
      <c r="AB6" s="13">
        <f t="shared" si="1"/>
        <v>4</v>
      </c>
      <c r="AC6" s="46">
        <f t="shared" si="2"/>
        <v>12</v>
      </c>
    </row>
    <row r="7" spans="1:29" s="4" customFormat="1" ht="12.6" customHeight="1" x14ac:dyDescent="0.2">
      <c r="A7" s="66" t="s">
        <v>91</v>
      </c>
      <c r="B7" s="9"/>
      <c r="C7" s="15">
        <f>SUM(C4:C6)</f>
        <v>16</v>
      </c>
      <c r="D7" s="16">
        <f t="shared" ref="D7:Z7" si="3">SUM(D4:D6)</f>
        <v>15</v>
      </c>
      <c r="E7" s="17">
        <f t="shared" si="3"/>
        <v>31</v>
      </c>
      <c r="F7" s="15">
        <f t="shared" si="3"/>
        <v>1</v>
      </c>
      <c r="G7" s="16">
        <f t="shared" si="3"/>
        <v>0</v>
      </c>
      <c r="H7" s="17">
        <f t="shared" si="3"/>
        <v>1</v>
      </c>
      <c r="I7" s="15">
        <f t="shared" si="3"/>
        <v>0</v>
      </c>
      <c r="J7" s="16">
        <f t="shared" si="3"/>
        <v>0</v>
      </c>
      <c r="K7" s="17">
        <f t="shared" si="3"/>
        <v>0</v>
      </c>
      <c r="L7" s="15">
        <f t="shared" si="3"/>
        <v>4</v>
      </c>
      <c r="M7" s="16">
        <f t="shared" si="3"/>
        <v>1</v>
      </c>
      <c r="N7" s="17">
        <f t="shared" si="3"/>
        <v>5</v>
      </c>
      <c r="O7" s="15">
        <f t="shared" si="3"/>
        <v>2</v>
      </c>
      <c r="P7" s="16">
        <f t="shared" si="3"/>
        <v>1</v>
      </c>
      <c r="Q7" s="17">
        <f t="shared" si="3"/>
        <v>3</v>
      </c>
      <c r="R7" s="88">
        <f t="shared" si="3"/>
        <v>0</v>
      </c>
      <c r="S7" s="88">
        <f t="shared" si="3"/>
        <v>0</v>
      </c>
      <c r="T7" s="88">
        <f t="shared" si="3"/>
        <v>0</v>
      </c>
      <c r="U7" s="15">
        <f t="shared" si="3"/>
        <v>5</v>
      </c>
      <c r="V7" s="16">
        <f t="shared" si="3"/>
        <v>2</v>
      </c>
      <c r="W7" s="17">
        <f t="shared" si="3"/>
        <v>7</v>
      </c>
      <c r="X7" s="15">
        <f t="shared" si="3"/>
        <v>0</v>
      </c>
      <c r="Y7" s="16">
        <f t="shared" si="3"/>
        <v>0</v>
      </c>
      <c r="Z7" s="17">
        <f t="shared" si="3"/>
        <v>0</v>
      </c>
      <c r="AA7" s="15">
        <f t="shared" si="0"/>
        <v>28</v>
      </c>
      <c r="AB7" s="16">
        <f t="shared" si="1"/>
        <v>19</v>
      </c>
      <c r="AC7" s="47">
        <f t="shared" si="2"/>
        <v>47</v>
      </c>
    </row>
    <row r="8" spans="1:29" ht="12.6" customHeight="1" x14ac:dyDescent="0.2">
      <c r="A8" s="123" t="s">
        <v>7</v>
      </c>
      <c r="B8" s="3" t="s">
        <v>2</v>
      </c>
      <c r="C8" s="12">
        <v>9</v>
      </c>
      <c r="D8" s="13">
        <v>10</v>
      </c>
      <c r="E8" s="14">
        <v>19</v>
      </c>
      <c r="F8" s="12"/>
      <c r="G8" s="13"/>
      <c r="H8" s="14"/>
      <c r="I8" s="12"/>
      <c r="J8" s="13"/>
      <c r="K8" s="14"/>
      <c r="L8" s="12"/>
      <c r="M8" s="13">
        <v>4</v>
      </c>
      <c r="N8" s="14">
        <v>4</v>
      </c>
      <c r="O8" s="12"/>
      <c r="P8" s="13"/>
      <c r="Q8" s="14"/>
      <c r="R8" s="87"/>
      <c r="S8" s="87"/>
      <c r="T8" s="87"/>
      <c r="U8" s="12">
        <v>3</v>
      </c>
      <c r="V8" s="13">
        <v>5</v>
      </c>
      <c r="W8" s="14">
        <v>8</v>
      </c>
      <c r="X8" s="12">
        <v>1</v>
      </c>
      <c r="Y8" s="13"/>
      <c r="Z8" s="14">
        <v>1</v>
      </c>
      <c r="AA8" s="12">
        <f t="shared" si="0"/>
        <v>13</v>
      </c>
      <c r="AB8" s="13">
        <f t="shared" si="1"/>
        <v>19</v>
      </c>
      <c r="AC8" s="46">
        <f t="shared" si="2"/>
        <v>32</v>
      </c>
    </row>
    <row r="9" spans="1:29" ht="12.6" customHeight="1" x14ac:dyDescent="0.2">
      <c r="A9" s="123" t="s">
        <v>8</v>
      </c>
      <c r="B9" s="3" t="s">
        <v>86</v>
      </c>
      <c r="C9" s="12">
        <v>3</v>
      </c>
      <c r="D9" s="13">
        <v>1</v>
      </c>
      <c r="E9" s="14">
        <v>4</v>
      </c>
      <c r="F9" s="12"/>
      <c r="G9" s="13"/>
      <c r="H9" s="14"/>
      <c r="I9" s="12"/>
      <c r="J9" s="13"/>
      <c r="K9" s="14"/>
      <c r="L9" s="12">
        <v>1</v>
      </c>
      <c r="M9" s="13"/>
      <c r="N9" s="14">
        <v>1</v>
      </c>
      <c r="O9" s="12"/>
      <c r="P9" s="13"/>
      <c r="Q9" s="14"/>
      <c r="R9" s="87"/>
      <c r="S9" s="87"/>
      <c r="T9" s="87"/>
      <c r="U9" s="12">
        <v>3</v>
      </c>
      <c r="V9" s="13">
        <v>4</v>
      </c>
      <c r="W9" s="14">
        <v>7</v>
      </c>
      <c r="X9" s="12"/>
      <c r="Y9" s="13">
        <v>2</v>
      </c>
      <c r="Z9" s="14">
        <v>2</v>
      </c>
      <c r="AA9" s="12">
        <f t="shared" si="0"/>
        <v>7</v>
      </c>
      <c r="AB9" s="13">
        <f t="shared" si="1"/>
        <v>7</v>
      </c>
      <c r="AC9" s="46">
        <f t="shared" si="2"/>
        <v>14</v>
      </c>
    </row>
    <row r="10" spans="1:29" s="4" customFormat="1" ht="12.6" customHeight="1" x14ac:dyDescent="0.2">
      <c r="A10" s="66" t="s">
        <v>92</v>
      </c>
      <c r="B10" s="9"/>
      <c r="C10" s="15">
        <f>SUM(C8:C9)</f>
        <v>12</v>
      </c>
      <c r="D10" s="16">
        <f t="shared" ref="D10:Z10" si="4">SUM(D8:D9)</f>
        <v>11</v>
      </c>
      <c r="E10" s="17">
        <f t="shared" si="4"/>
        <v>23</v>
      </c>
      <c r="F10" s="15">
        <f t="shared" si="4"/>
        <v>0</v>
      </c>
      <c r="G10" s="16">
        <f t="shared" si="4"/>
        <v>0</v>
      </c>
      <c r="H10" s="17">
        <f t="shared" si="4"/>
        <v>0</v>
      </c>
      <c r="I10" s="15">
        <f t="shared" si="4"/>
        <v>0</v>
      </c>
      <c r="J10" s="16">
        <f t="shared" si="4"/>
        <v>0</v>
      </c>
      <c r="K10" s="17">
        <f t="shared" si="4"/>
        <v>0</v>
      </c>
      <c r="L10" s="15">
        <f t="shared" si="4"/>
        <v>1</v>
      </c>
      <c r="M10" s="16">
        <f t="shared" si="4"/>
        <v>4</v>
      </c>
      <c r="N10" s="17">
        <f t="shared" si="4"/>
        <v>5</v>
      </c>
      <c r="O10" s="15">
        <f t="shared" si="4"/>
        <v>0</v>
      </c>
      <c r="P10" s="16">
        <f t="shared" si="4"/>
        <v>0</v>
      </c>
      <c r="Q10" s="17">
        <f t="shared" si="4"/>
        <v>0</v>
      </c>
      <c r="R10" s="88">
        <f t="shared" si="4"/>
        <v>0</v>
      </c>
      <c r="S10" s="88">
        <f t="shared" si="4"/>
        <v>0</v>
      </c>
      <c r="T10" s="88">
        <f t="shared" si="4"/>
        <v>0</v>
      </c>
      <c r="U10" s="15">
        <f t="shared" si="4"/>
        <v>6</v>
      </c>
      <c r="V10" s="16">
        <f t="shared" si="4"/>
        <v>9</v>
      </c>
      <c r="W10" s="17">
        <f t="shared" si="4"/>
        <v>15</v>
      </c>
      <c r="X10" s="15">
        <f t="shared" si="4"/>
        <v>1</v>
      </c>
      <c r="Y10" s="16">
        <f t="shared" si="4"/>
        <v>2</v>
      </c>
      <c r="Z10" s="17">
        <f t="shared" si="4"/>
        <v>3</v>
      </c>
      <c r="AA10" s="15">
        <f t="shared" si="0"/>
        <v>20</v>
      </c>
      <c r="AB10" s="16">
        <f t="shared" si="1"/>
        <v>26</v>
      </c>
      <c r="AC10" s="47">
        <f t="shared" si="2"/>
        <v>46</v>
      </c>
    </row>
    <row r="11" spans="1:29" ht="12.6" customHeight="1" x14ac:dyDescent="0.2">
      <c r="A11" s="123" t="s">
        <v>9</v>
      </c>
      <c r="B11" s="3" t="s">
        <v>2</v>
      </c>
      <c r="C11" s="12">
        <v>19</v>
      </c>
      <c r="D11" s="13">
        <v>6</v>
      </c>
      <c r="E11" s="14">
        <v>25</v>
      </c>
      <c r="F11" s="12"/>
      <c r="G11" s="13"/>
      <c r="H11" s="14"/>
      <c r="I11" s="12"/>
      <c r="J11" s="13">
        <v>1</v>
      </c>
      <c r="K11" s="14">
        <v>1</v>
      </c>
      <c r="L11" s="12">
        <v>1</v>
      </c>
      <c r="M11" s="13"/>
      <c r="N11" s="14">
        <v>1</v>
      </c>
      <c r="O11" s="12">
        <v>1</v>
      </c>
      <c r="P11" s="13"/>
      <c r="Q11" s="14">
        <v>1</v>
      </c>
      <c r="R11" s="87"/>
      <c r="S11" s="87"/>
      <c r="T11" s="87"/>
      <c r="U11" s="12"/>
      <c r="V11" s="13"/>
      <c r="W11" s="14"/>
      <c r="X11" s="12">
        <v>2</v>
      </c>
      <c r="Y11" s="13">
        <v>1</v>
      </c>
      <c r="Z11" s="14">
        <v>3</v>
      </c>
      <c r="AA11" s="12">
        <f t="shared" si="0"/>
        <v>23</v>
      </c>
      <c r="AB11" s="13">
        <f t="shared" si="1"/>
        <v>8</v>
      </c>
      <c r="AC11" s="46">
        <f t="shared" si="2"/>
        <v>31</v>
      </c>
    </row>
    <row r="12" spans="1:29" ht="12.6" customHeight="1" x14ac:dyDescent="0.2">
      <c r="A12" s="73" t="s">
        <v>10</v>
      </c>
      <c r="B12" s="74" t="s">
        <v>2</v>
      </c>
      <c r="C12" s="75">
        <v>2</v>
      </c>
      <c r="D12" s="76">
        <v>6</v>
      </c>
      <c r="E12" s="77">
        <v>8</v>
      </c>
      <c r="F12" s="75">
        <v>1</v>
      </c>
      <c r="G12" s="76"/>
      <c r="H12" s="77">
        <v>1</v>
      </c>
      <c r="I12" s="75"/>
      <c r="J12" s="76"/>
      <c r="K12" s="77"/>
      <c r="L12" s="75"/>
      <c r="M12" s="76"/>
      <c r="N12" s="77"/>
      <c r="O12" s="75"/>
      <c r="P12" s="76"/>
      <c r="Q12" s="77"/>
      <c r="R12" s="130"/>
      <c r="S12" s="130"/>
      <c r="T12" s="130"/>
      <c r="U12" s="75"/>
      <c r="V12" s="76"/>
      <c r="W12" s="77"/>
      <c r="X12" s="75">
        <v>1</v>
      </c>
      <c r="Y12" s="76"/>
      <c r="Z12" s="77">
        <v>1</v>
      </c>
      <c r="AA12" s="75">
        <f t="shared" si="0"/>
        <v>4</v>
      </c>
      <c r="AB12" s="76">
        <f t="shared" si="1"/>
        <v>6</v>
      </c>
      <c r="AC12" s="78">
        <f t="shared" si="2"/>
        <v>10</v>
      </c>
    </row>
    <row r="13" spans="1:29" ht="12.6" customHeight="1" x14ac:dyDescent="0.2">
      <c r="A13" s="73" t="s">
        <v>11</v>
      </c>
      <c r="B13" s="74" t="s">
        <v>2</v>
      </c>
      <c r="C13" s="75">
        <v>13</v>
      </c>
      <c r="D13" s="76">
        <v>1</v>
      </c>
      <c r="E13" s="77">
        <v>14</v>
      </c>
      <c r="F13" s="75"/>
      <c r="G13" s="76"/>
      <c r="H13" s="77"/>
      <c r="I13" s="75"/>
      <c r="J13" s="76"/>
      <c r="K13" s="77"/>
      <c r="L13" s="75"/>
      <c r="M13" s="76"/>
      <c r="N13" s="77"/>
      <c r="O13" s="75"/>
      <c r="P13" s="76"/>
      <c r="Q13" s="77"/>
      <c r="R13" s="130"/>
      <c r="S13" s="130"/>
      <c r="T13" s="130"/>
      <c r="U13" s="75"/>
      <c r="V13" s="76"/>
      <c r="W13" s="77"/>
      <c r="X13" s="75">
        <v>2</v>
      </c>
      <c r="Y13" s="76"/>
      <c r="Z13" s="77">
        <v>2</v>
      </c>
      <c r="AA13" s="75">
        <f t="shared" si="0"/>
        <v>15</v>
      </c>
      <c r="AB13" s="76">
        <f t="shared" si="1"/>
        <v>1</v>
      </c>
      <c r="AC13" s="78">
        <f t="shared" si="2"/>
        <v>16</v>
      </c>
    </row>
    <row r="14" spans="1:29" ht="12.6" customHeight="1" x14ac:dyDescent="0.2">
      <c r="A14" s="73" t="s">
        <v>12</v>
      </c>
      <c r="B14" s="74" t="s">
        <v>2</v>
      </c>
      <c r="C14" s="75">
        <v>11</v>
      </c>
      <c r="D14" s="76">
        <v>2</v>
      </c>
      <c r="E14" s="77">
        <v>13</v>
      </c>
      <c r="F14" s="75"/>
      <c r="G14" s="76">
        <v>1</v>
      </c>
      <c r="H14" s="77">
        <v>1</v>
      </c>
      <c r="I14" s="75"/>
      <c r="J14" s="76"/>
      <c r="K14" s="77"/>
      <c r="L14" s="75">
        <v>1</v>
      </c>
      <c r="M14" s="76"/>
      <c r="N14" s="77">
        <v>1</v>
      </c>
      <c r="O14" s="75">
        <v>2</v>
      </c>
      <c r="P14" s="76"/>
      <c r="Q14" s="77">
        <v>2</v>
      </c>
      <c r="R14" s="130"/>
      <c r="S14" s="130"/>
      <c r="T14" s="130"/>
      <c r="U14" s="75"/>
      <c r="V14" s="76">
        <v>5</v>
      </c>
      <c r="W14" s="77">
        <v>5</v>
      </c>
      <c r="X14" s="75">
        <v>1</v>
      </c>
      <c r="Y14" s="76">
        <v>1</v>
      </c>
      <c r="Z14" s="77">
        <v>2</v>
      </c>
      <c r="AA14" s="75">
        <f t="shared" si="0"/>
        <v>15</v>
      </c>
      <c r="AB14" s="76">
        <f t="shared" si="1"/>
        <v>9</v>
      </c>
      <c r="AC14" s="78">
        <f t="shared" si="2"/>
        <v>24</v>
      </c>
    </row>
    <row r="15" spans="1:29" ht="12.6" customHeight="1" x14ac:dyDescent="0.2">
      <c r="A15" s="117" t="s">
        <v>13</v>
      </c>
      <c r="B15" s="118" t="s">
        <v>160</v>
      </c>
      <c r="C15" s="119">
        <v>8</v>
      </c>
      <c r="D15" s="120">
        <v>1</v>
      </c>
      <c r="E15" s="121">
        <v>9</v>
      </c>
      <c r="F15" s="119">
        <v>1</v>
      </c>
      <c r="G15" s="120">
        <v>0</v>
      </c>
      <c r="H15" s="121">
        <v>1</v>
      </c>
      <c r="I15" s="119">
        <v>0</v>
      </c>
      <c r="J15" s="120">
        <v>0</v>
      </c>
      <c r="K15" s="121">
        <v>0</v>
      </c>
      <c r="L15" s="119">
        <v>1</v>
      </c>
      <c r="M15" s="120">
        <v>0</v>
      </c>
      <c r="N15" s="121">
        <v>1</v>
      </c>
      <c r="O15" s="119">
        <v>1</v>
      </c>
      <c r="P15" s="120">
        <v>1</v>
      </c>
      <c r="Q15" s="121">
        <v>2</v>
      </c>
      <c r="R15" s="140">
        <v>0</v>
      </c>
      <c r="S15" s="140">
        <v>0</v>
      </c>
      <c r="T15" s="140">
        <v>0</v>
      </c>
      <c r="U15" s="119">
        <v>0</v>
      </c>
      <c r="V15" s="120">
        <v>0</v>
      </c>
      <c r="W15" s="121">
        <v>0</v>
      </c>
      <c r="X15" s="119">
        <v>0</v>
      </c>
      <c r="Y15" s="120">
        <v>0</v>
      </c>
      <c r="Z15" s="121">
        <v>0</v>
      </c>
      <c r="AA15" s="119">
        <f t="shared" si="0"/>
        <v>11</v>
      </c>
      <c r="AB15" s="120">
        <f t="shared" si="1"/>
        <v>2</v>
      </c>
      <c r="AC15" s="122">
        <f t="shared" si="2"/>
        <v>13</v>
      </c>
    </row>
    <row r="16" spans="1:29" ht="12.6" customHeight="1" x14ac:dyDescent="0.2">
      <c r="A16" s="575" t="s">
        <v>14</v>
      </c>
      <c r="B16" s="3" t="s">
        <v>2</v>
      </c>
      <c r="C16" s="12">
        <v>5</v>
      </c>
      <c r="D16" s="13">
        <v>4</v>
      </c>
      <c r="E16" s="14">
        <v>9</v>
      </c>
      <c r="F16" s="12"/>
      <c r="G16" s="13"/>
      <c r="H16" s="14"/>
      <c r="I16" s="12"/>
      <c r="J16" s="13"/>
      <c r="K16" s="14"/>
      <c r="L16" s="12">
        <v>1</v>
      </c>
      <c r="M16" s="13"/>
      <c r="N16" s="14">
        <v>1</v>
      </c>
      <c r="O16" s="12"/>
      <c r="P16" s="13"/>
      <c r="Q16" s="14"/>
      <c r="R16" s="87"/>
      <c r="S16" s="87"/>
      <c r="T16" s="87"/>
      <c r="U16" s="12"/>
      <c r="V16" s="13"/>
      <c r="W16" s="14"/>
      <c r="X16" s="12"/>
      <c r="Y16" s="13"/>
      <c r="Z16" s="14"/>
      <c r="AA16" s="12">
        <f t="shared" si="0"/>
        <v>6</v>
      </c>
      <c r="AB16" s="13">
        <f t="shared" si="1"/>
        <v>4</v>
      </c>
      <c r="AC16" s="46">
        <f t="shared" si="2"/>
        <v>10</v>
      </c>
    </row>
    <row r="17" spans="1:29" ht="12.6" customHeight="1" x14ac:dyDescent="0.2">
      <c r="A17" s="562"/>
      <c r="B17" s="3" t="s">
        <v>90</v>
      </c>
      <c r="C17" s="12"/>
      <c r="D17" s="13">
        <v>1</v>
      </c>
      <c r="E17" s="14">
        <v>1</v>
      </c>
      <c r="F17" s="12"/>
      <c r="G17" s="13"/>
      <c r="H17" s="14"/>
      <c r="I17" s="12"/>
      <c r="J17" s="13"/>
      <c r="K17" s="14"/>
      <c r="L17" s="12"/>
      <c r="M17" s="13"/>
      <c r="N17" s="14"/>
      <c r="O17" s="12"/>
      <c r="P17" s="13"/>
      <c r="Q17" s="14"/>
      <c r="R17" s="87"/>
      <c r="S17" s="87"/>
      <c r="T17" s="87"/>
      <c r="U17" s="12"/>
      <c r="V17" s="13"/>
      <c r="W17" s="14"/>
      <c r="X17" s="12"/>
      <c r="Y17" s="13"/>
      <c r="Z17" s="14"/>
      <c r="AA17" s="12">
        <f t="shared" si="0"/>
        <v>0</v>
      </c>
      <c r="AB17" s="13">
        <f t="shared" si="1"/>
        <v>1</v>
      </c>
      <c r="AC17" s="46">
        <f t="shared" si="2"/>
        <v>1</v>
      </c>
    </row>
    <row r="18" spans="1:29" ht="12.6" customHeight="1" x14ac:dyDescent="0.2">
      <c r="A18" s="123" t="s">
        <v>15</v>
      </c>
      <c r="B18" s="3" t="s">
        <v>2</v>
      </c>
      <c r="C18" s="12">
        <v>3</v>
      </c>
      <c r="D18" s="13">
        <v>4</v>
      </c>
      <c r="E18" s="14">
        <v>7</v>
      </c>
      <c r="F18" s="12">
        <v>1</v>
      </c>
      <c r="G18" s="13"/>
      <c r="H18" s="14">
        <v>1</v>
      </c>
      <c r="I18" s="12"/>
      <c r="J18" s="13"/>
      <c r="K18" s="14"/>
      <c r="L18" s="12">
        <v>2</v>
      </c>
      <c r="M18" s="13"/>
      <c r="N18" s="14">
        <v>2</v>
      </c>
      <c r="O18" s="12"/>
      <c r="P18" s="13">
        <v>1</v>
      </c>
      <c r="Q18" s="14">
        <v>1</v>
      </c>
      <c r="R18" s="87"/>
      <c r="S18" s="87"/>
      <c r="T18" s="87"/>
      <c r="U18" s="12">
        <v>2</v>
      </c>
      <c r="V18" s="13">
        <v>1</v>
      </c>
      <c r="W18" s="14">
        <v>3</v>
      </c>
      <c r="X18" s="12"/>
      <c r="Y18" s="13"/>
      <c r="Z18" s="14"/>
      <c r="AA18" s="12">
        <f t="shared" si="0"/>
        <v>8</v>
      </c>
      <c r="AB18" s="13">
        <f t="shared" si="1"/>
        <v>6</v>
      </c>
      <c r="AC18" s="46">
        <f t="shared" si="2"/>
        <v>14</v>
      </c>
    </row>
    <row r="19" spans="1:29" ht="12.6" customHeight="1" x14ac:dyDescent="0.2">
      <c r="A19" s="123" t="s">
        <v>16</v>
      </c>
      <c r="B19" s="3" t="s">
        <v>2</v>
      </c>
      <c r="C19" s="12"/>
      <c r="D19" s="13">
        <v>2</v>
      </c>
      <c r="E19" s="14">
        <v>2</v>
      </c>
      <c r="F19" s="12"/>
      <c r="G19" s="13"/>
      <c r="H19" s="14"/>
      <c r="I19" s="12"/>
      <c r="J19" s="13"/>
      <c r="K19" s="14"/>
      <c r="L19" s="12"/>
      <c r="M19" s="13"/>
      <c r="N19" s="14"/>
      <c r="O19" s="12"/>
      <c r="P19" s="13"/>
      <c r="Q19" s="14"/>
      <c r="R19" s="87"/>
      <c r="S19" s="87"/>
      <c r="T19" s="87"/>
      <c r="U19" s="12"/>
      <c r="V19" s="13"/>
      <c r="W19" s="14"/>
      <c r="X19" s="12"/>
      <c r="Y19" s="13">
        <v>1</v>
      </c>
      <c r="Z19" s="14">
        <v>1</v>
      </c>
      <c r="AA19" s="12">
        <f t="shared" si="0"/>
        <v>0</v>
      </c>
      <c r="AB19" s="13">
        <f t="shared" si="1"/>
        <v>3</v>
      </c>
      <c r="AC19" s="46">
        <f t="shared" si="2"/>
        <v>3</v>
      </c>
    </row>
    <row r="20" spans="1:29" ht="12.6" customHeight="1" x14ac:dyDescent="0.2">
      <c r="A20" s="123" t="s">
        <v>162</v>
      </c>
      <c r="B20" s="3" t="s">
        <v>85</v>
      </c>
      <c r="C20" s="12">
        <v>1</v>
      </c>
      <c r="D20" s="13"/>
      <c r="E20" s="14">
        <v>1</v>
      </c>
      <c r="F20" s="12"/>
      <c r="G20" s="13"/>
      <c r="H20" s="14"/>
      <c r="I20" s="12"/>
      <c r="J20" s="13"/>
      <c r="K20" s="14"/>
      <c r="L20" s="12"/>
      <c r="M20" s="13">
        <v>1</v>
      </c>
      <c r="N20" s="14">
        <v>1</v>
      </c>
      <c r="O20" s="12"/>
      <c r="P20" s="13"/>
      <c r="Q20" s="14"/>
      <c r="R20" s="87"/>
      <c r="S20" s="87"/>
      <c r="T20" s="87"/>
      <c r="U20" s="12"/>
      <c r="V20" s="13"/>
      <c r="W20" s="14"/>
      <c r="X20" s="12"/>
      <c r="Y20" s="13"/>
      <c r="Z20" s="14"/>
      <c r="AA20" s="12">
        <f t="shared" si="0"/>
        <v>1</v>
      </c>
      <c r="AB20" s="13">
        <f t="shared" si="1"/>
        <v>1</v>
      </c>
      <c r="AC20" s="46">
        <f t="shared" si="2"/>
        <v>2</v>
      </c>
    </row>
    <row r="21" spans="1:29" ht="12.6" customHeight="1" x14ac:dyDescent="0.2">
      <c r="A21" s="123" t="s">
        <v>17</v>
      </c>
      <c r="B21" s="3" t="s">
        <v>86</v>
      </c>
      <c r="C21" s="12">
        <v>6</v>
      </c>
      <c r="D21" s="13">
        <v>7</v>
      </c>
      <c r="E21" s="14">
        <v>13</v>
      </c>
      <c r="F21" s="12"/>
      <c r="G21" s="13"/>
      <c r="H21" s="14"/>
      <c r="I21" s="12"/>
      <c r="J21" s="13"/>
      <c r="K21" s="14"/>
      <c r="L21" s="12"/>
      <c r="M21" s="13">
        <v>2</v>
      </c>
      <c r="N21" s="14">
        <v>2</v>
      </c>
      <c r="O21" s="12"/>
      <c r="P21" s="13">
        <v>1</v>
      </c>
      <c r="Q21" s="14">
        <v>1</v>
      </c>
      <c r="R21" s="87"/>
      <c r="S21" s="87"/>
      <c r="T21" s="87"/>
      <c r="U21" s="12">
        <v>5</v>
      </c>
      <c r="V21" s="13">
        <v>2</v>
      </c>
      <c r="W21" s="14">
        <v>7</v>
      </c>
      <c r="X21" s="12"/>
      <c r="Y21" s="13"/>
      <c r="Z21" s="14"/>
      <c r="AA21" s="12">
        <f t="shared" si="0"/>
        <v>11</v>
      </c>
      <c r="AB21" s="13">
        <f t="shared" si="1"/>
        <v>12</v>
      </c>
      <c r="AC21" s="46">
        <f t="shared" si="2"/>
        <v>23</v>
      </c>
    </row>
    <row r="22" spans="1:29" s="4" customFormat="1" ht="12.6" customHeight="1" x14ac:dyDescent="0.2">
      <c r="A22" s="66" t="s">
        <v>93</v>
      </c>
      <c r="B22" s="9"/>
      <c r="C22" s="15">
        <f>SUM(C16:C21)</f>
        <v>15</v>
      </c>
      <c r="D22" s="16">
        <f t="shared" ref="D22:Z22" si="5">SUM(D16:D21)</f>
        <v>18</v>
      </c>
      <c r="E22" s="17">
        <f t="shared" si="5"/>
        <v>33</v>
      </c>
      <c r="F22" s="15">
        <f t="shared" si="5"/>
        <v>1</v>
      </c>
      <c r="G22" s="16">
        <f t="shared" si="5"/>
        <v>0</v>
      </c>
      <c r="H22" s="17">
        <f t="shared" si="5"/>
        <v>1</v>
      </c>
      <c r="I22" s="15">
        <f t="shared" si="5"/>
        <v>0</v>
      </c>
      <c r="J22" s="16">
        <f t="shared" si="5"/>
        <v>0</v>
      </c>
      <c r="K22" s="17">
        <f t="shared" si="5"/>
        <v>0</v>
      </c>
      <c r="L22" s="15">
        <f t="shared" si="5"/>
        <v>3</v>
      </c>
      <c r="M22" s="16">
        <f t="shared" si="5"/>
        <v>3</v>
      </c>
      <c r="N22" s="17">
        <f t="shared" si="5"/>
        <v>6</v>
      </c>
      <c r="O22" s="15">
        <f t="shared" si="5"/>
        <v>0</v>
      </c>
      <c r="P22" s="16">
        <f t="shared" si="5"/>
        <v>2</v>
      </c>
      <c r="Q22" s="17">
        <f t="shared" si="5"/>
        <v>2</v>
      </c>
      <c r="R22" s="88">
        <f t="shared" si="5"/>
        <v>0</v>
      </c>
      <c r="S22" s="88">
        <f t="shared" si="5"/>
        <v>0</v>
      </c>
      <c r="T22" s="88">
        <f t="shared" si="5"/>
        <v>0</v>
      </c>
      <c r="U22" s="15">
        <f t="shared" si="5"/>
        <v>7</v>
      </c>
      <c r="V22" s="16">
        <f t="shared" si="5"/>
        <v>3</v>
      </c>
      <c r="W22" s="17">
        <f t="shared" si="5"/>
        <v>10</v>
      </c>
      <c r="X22" s="15">
        <f t="shared" si="5"/>
        <v>0</v>
      </c>
      <c r="Y22" s="16">
        <f t="shared" si="5"/>
        <v>1</v>
      </c>
      <c r="Z22" s="17">
        <f t="shared" si="5"/>
        <v>1</v>
      </c>
      <c r="AA22" s="15">
        <f t="shared" si="0"/>
        <v>26</v>
      </c>
      <c r="AB22" s="16">
        <f t="shared" si="1"/>
        <v>27</v>
      </c>
      <c r="AC22" s="47">
        <f t="shared" si="2"/>
        <v>53</v>
      </c>
    </row>
    <row r="23" spans="1:29" ht="12.6" customHeight="1" x14ac:dyDescent="0.2">
      <c r="A23" s="123" t="s">
        <v>133</v>
      </c>
      <c r="B23" s="3" t="s">
        <v>90</v>
      </c>
      <c r="C23" s="12"/>
      <c r="D23" s="13">
        <v>1</v>
      </c>
      <c r="E23" s="14">
        <v>1</v>
      </c>
      <c r="F23" s="12"/>
      <c r="G23" s="13"/>
      <c r="H23" s="14"/>
      <c r="I23" s="12"/>
      <c r="J23" s="13"/>
      <c r="K23" s="14"/>
      <c r="L23" s="12"/>
      <c r="M23" s="13"/>
      <c r="N23" s="14"/>
      <c r="O23" s="12"/>
      <c r="P23" s="13"/>
      <c r="Q23" s="14"/>
      <c r="R23" s="87"/>
      <c r="S23" s="87"/>
      <c r="T23" s="87"/>
      <c r="U23" s="12"/>
      <c r="V23" s="13"/>
      <c r="W23" s="14"/>
      <c r="X23" s="12"/>
      <c r="Y23" s="13">
        <v>1</v>
      </c>
      <c r="Z23" s="14">
        <v>1</v>
      </c>
      <c r="AA23" s="12">
        <f t="shared" si="0"/>
        <v>0</v>
      </c>
      <c r="AB23" s="13">
        <f t="shared" si="1"/>
        <v>2</v>
      </c>
      <c r="AC23" s="46">
        <f t="shared" si="2"/>
        <v>2</v>
      </c>
    </row>
    <row r="24" spans="1:29" ht="12.6" customHeight="1" x14ac:dyDescent="0.2">
      <c r="A24" s="562" t="s">
        <v>18</v>
      </c>
      <c r="B24" s="3" t="s">
        <v>86</v>
      </c>
      <c r="C24" s="12">
        <v>3</v>
      </c>
      <c r="D24" s="13">
        <v>3</v>
      </c>
      <c r="E24" s="14">
        <v>6</v>
      </c>
      <c r="F24" s="12"/>
      <c r="G24" s="13"/>
      <c r="H24" s="14"/>
      <c r="I24" s="12"/>
      <c r="J24" s="13"/>
      <c r="K24" s="14"/>
      <c r="L24" s="12">
        <v>1</v>
      </c>
      <c r="M24" s="13"/>
      <c r="N24" s="14">
        <v>1</v>
      </c>
      <c r="O24" s="12"/>
      <c r="P24" s="13"/>
      <c r="Q24" s="14"/>
      <c r="R24" s="87"/>
      <c r="S24" s="87"/>
      <c r="T24" s="87"/>
      <c r="U24" s="12">
        <v>1</v>
      </c>
      <c r="V24" s="13"/>
      <c r="W24" s="14">
        <v>1</v>
      </c>
      <c r="X24" s="12">
        <v>1</v>
      </c>
      <c r="Y24" s="13">
        <v>2</v>
      </c>
      <c r="Z24" s="14">
        <v>3</v>
      </c>
      <c r="AA24" s="12">
        <f t="shared" si="0"/>
        <v>6</v>
      </c>
      <c r="AB24" s="13">
        <f t="shared" si="1"/>
        <v>5</v>
      </c>
      <c r="AC24" s="46">
        <f t="shared" si="2"/>
        <v>11</v>
      </c>
    </row>
    <row r="25" spans="1:29" ht="12.6" customHeight="1" x14ac:dyDescent="0.2">
      <c r="A25" s="574"/>
      <c r="B25" s="3" t="s">
        <v>2</v>
      </c>
      <c r="C25" s="12">
        <v>15</v>
      </c>
      <c r="D25" s="13">
        <v>2</v>
      </c>
      <c r="E25" s="14">
        <v>17</v>
      </c>
      <c r="F25" s="12"/>
      <c r="G25" s="13"/>
      <c r="H25" s="14"/>
      <c r="I25" s="12"/>
      <c r="J25" s="13"/>
      <c r="K25" s="14"/>
      <c r="L25" s="12"/>
      <c r="M25" s="13"/>
      <c r="N25" s="14"/>
      <c r="O25" s="12"/>
      <c r="P25" s="13"/>
      <c r="Q25" s="14"/>
      <c r="R25" s="87"/>
      <c r="S25" s="87"/>
      <c r="T25" s="87"/>
      <c r="U25" s="12"/>
      <c r="V25" s="13"/>
      <c r="W25" s="14"/>
      <c r="X25" s="12">
        <v>1</v>
      </c>
      <c r="Y25" s="13">
        <v>1</v>
      </c>
      <c r="Z25" s="14">
        <v>2</v>
      </c>
      <c r="AA25" s="12">
        <f t="shared" si="0"/>
        <v>16</v>
      </c>
      <c r="AB25" s="13">
        <f t="shared" si="1"/>
        <v>3</v>
      </c>
      <c r="AC25" s="46">
        <f t="shared" si="2"/>
        <v>19</v>
      </c>
    </row>
    <row r="26" spans="1:29" ht="12.6" customHeight="1" x14ac:dyDescent="0.2">
      <c r="A26" s="123" t="s">
        <v>19</v>
      </c>
      <c r="B26" s="3" t="s">
        <v>2</v>
      </c>
      <c r="C26" s="12">
        <v>1</v>
      </c>
      <c r="D26" s="13">
        <v>1</v>
      </c>
      <c r="E26" s="14">
        <v>2</v>
      </c>
      <c r="F26" s="12"/>
      <c r="G26" s="13"/>
      <c r="H26" s="14"/>
      <c r="I26" s="12"/>
      <c r="J26" s="13"/>
      <c r="K26" s="14"/>
      <c r="L26" s="12"/>
      <c r="M26" s="13"/>
      <c r="N26" s="14"/>
      <c r="O26" s="12">
        <v>1</v>
      </c>
      <c r="P26" s="13"/>
      <c r="Q26" s="14">
        <v>1</v>
      </c>
      <c r="R26" s="87"/>
      <c r="S26" s="87"/>
      <c r="T26" s="87"/>
      <c r="U26" s="12"/>
      <c r="V26" s="13"/>
      <c r="W26" s="14"/>
      <c r="X26" s="12">
        <v>1</v>
      </c>
      <c r="Y26" s="13"/>
      <c r="Z26" s="14">
        <v>1</v>
      </c>
      <c r="AA26" s="12">
        <f t="shared" si="0"/>
        <v>3</v>
      </c>
      <c r="AB26" s="13">
        <f t="shared" si="1"/>
        <v>1</v>
      </c>
      <c r="AC26" s="46">
        <f t="shared" si="2"/>
        <v>4</v>
      </c>
    </row>
    <row r="27" spans="1:29" ht="12.6" customHeight="1" x14ac:dyDescent="0.2">
      <c r="A27" s="123" t="s">
        <v>20</v>
      </c>
      <c r="B27" s="3" t="s">
        <v>2</v>
      </c>
      <c r="C27" s="12">
        <v>2</v>
      </c>
      <c r="D27" s="13">
        <v>1</v>
      </c>
      <c r="E27" s="14">
        <v>3</v>
      </c>
      <c r="F27" s="12"/>
      <c r="G27" s="13"/>
      <c r="H27" s="14"/>
      <c r="I27" s="12"/>
      <c r="J27" s="13"/>
      <c r="K27" s="14"/>
      <c r="L27" s="12"/>
      <c r="M27" s="13"/>
      <c r="N27" s="14"/>
      <c r="O27" s="12"/>
      <c r="P27" s="13"/>
      <c r="Q27" s="14"/>
      <c r="R27" s="87"/>
      <c r="S27" s="87"/>
      <c r="T27" s="87"/>
      <c r="U27" s="12"/>
      <c r="V27" s="13"/>
      <c r="W27" s="14"/>
      <c r="X27" s="12">
        <v>1</v>
      </c>
      <c r="Y27" s="13"/>
      <c r="Z27" s="14">
        <v>1</v>
      </c>
      <c r="AA27" s="12">
        <f t="shared" si="0"/>
        <v>3</v>
      </c>
      <c r="AB27" s="13">
        <f t="shared" si="1"/>
        <v>1</v>
      </c>
      <c r="AC27" s="46">
        <f t="shared" si="2"/>
        <v>4</v>
      </c>
    </row>
    <row r="28" spans="1:29" ht="12.6" customHeight="1" x14ac:dyDescent="0.2">
      <c r="A28" s="123" t="s">
        <v>165</v>
      </c>
      <c r="B28" s="3" t="s">
        <v>2</v>
      </c>
      <c r="C28" s="12"/>
      <c r="D28" s="13"/>
      <c r="E28" s="14"/>
      <c r="F28" s="12"/>
      <c r="G28" s="13"/>
      <c r="H28" s="14"/>
      <c r="I28" s="12"/>
      <c r="J28" s="13"/>
      <c r="K28" s="14"/>
      <c r="L28" s="12"/>
      <c r="M28" s="13"/>
      <c r="N28" s="14"/>
      <c r="O28" s="12"/>
      <c r="P28" s="13"/>
      <c r="Q28" s="14"/>
      <c r="R28" s="87"/>
      <c r="S28" s="87"/>
      <c r="T28" s="87"/>
      <c r="U28" s="12">
        <v>1</v>
      </c>
      <c r="V28" s="13"/>
      <c r="W28" s="14">
        <v>1</v>
      </c>
      <c r="X28" s="12"/>
      <c r="Y28" s="13"/>
      <c r="Z28" s="14"/>
      <c r="AA28" s="12">
        <f t="shared" si="0"/>
        <v>1</v>
      </c>
      <c r="AB28" s="13">
        <f t="shared" si="1"/>
        <v>0</v>
      </c>
      <c r="AC28" s="46">
        <f t="shared" si="2"/>
        <v>1</v>
      </c>
    </row>
    <row r="29" spans="1:29" ht="12.6" customHeight="1" x14ac:dyDescent="0.2">
      <c r="A29" s="123" t="s">
        <v>149</v>
      </c>
      <c r="B29" s="3" t="s">
        <v>2</v>
      </c>
      <c r="C29" s="12"/>
      <c r="D29" s="13"/>
      <c r="E29" s="14"/>
      <c r="F29" s="12"/>
      <c r="G29" s="13"/>
      <c r="H29" s="14"/>
      <c r="I29" s="12"/>
      <c r="J29" s="13"/>
      <c r="K29" s="14"/>
      <c r="L29" s="12"/>
      <c r="M29" s="13"/>
      <c r="N29" s="14"/>
      <c r="O29" s="12"/>
      <c r="P29" s="13"/>
      <c r="Q29" s="14"/>
      <c r="R29" s="87"/>
      <c r="S29" s="87"/>
      <c r="T29" s="87"/>
      <c r="U29" s="12">
        <v>2</v>
      </c>
      <c r="V29" s="13"/>
      <c r="W29" s="14">
        <v>2</v>
      </c>
      <c r="X29" s="12"/>
      <c r="Y29" s="13"/>
      <c r="Z29" s="14"/>
      <c r="AA29" s="12">
        <f t="shared" si="0"/>
        <v>2</v>
      </c>
      <c r="AB29" s="13">
        <f t="shared" si="1"/>
        <v>0</v>
      </c>
      <c r="AC29" s="46">
        <f t="shared" si="2"/>
        <v>2</v>
      </c>
    </row>
    <row r="30" spans="1:29" ht="12.6" customHeight="1" x14ac:dyDescent="0.2">
      <c r="A30" s="123" t="s">
        <v>166</v>
      </c>
      <c r="B30" s="3" t="s">
        <v>87</v>
      </c>
      <c r="C30" s="12"/>
      <c r="D30" s="13"/>
      <c r="E30" s="14"/>
      <c r="F30" s="12"/>
      <c r="G30" s="13"/>
      <c r="H30" s="14"/>
      <c r="I30" s="12"/>
      <c r="J30" s="13"/>
      <c r="K30" s="14"/>
      <c r="L30" s="12"/>
      <c r="M30" s="13"/>
      <c r="N30" s="14"/>
      <c r="O30" s="12"/>
      <c r="P30" s="13"/>
      <c r="Q30" s="14"/>
      <c r="R30" s="87"/>
      <c r="S30" s="87"/>
      <c r="T30" s="87"/>
      <c r="U30" s="12">
        <v>1</v>
      </c>
      <c r="V30" s="13"/>
      <c r="W30" s="14">
        <v>1</v>
      </c>
      <c r="X30" s="12"/>
      <c r="Y30" s="13"/>
      <c r="Z30" s="14"/>
      <c r="AA30" s="12">
        <f t="shared" si="0"/>
        <v>1</v>
      </c>
      <c r="AB30" s="13">
        <f t="shared" si="1"/>
        <v>0</v>
      </c>
      <c r="AC30" s="46">
        <f t="shared" si="2"/>
        <v>1</v>
      </c>
    </row>
    <row r="31" spans="1:29" ht="12.6" customHeight="1" x14ac:dyDescent="0.2">
      <c r="A31" s="123" t="s">
        <v>21</v>
      </c>
      <c r="B31" s="3" t="s">
        <v>2</v>
      </c>
      <c r="C31" s="12">
        <v>2</v>
      </c>
      <c r="D31" s="13">
        <v>2</v>
      </c>
      <c r="E31" s="14">
        <v>4</v>
      </c>
      <c r="F31" s="12">
        <v>1</v>
      </c>
      <c r="G31" s="13"/>
      <c r="H31" s="14">
        <v>1</v>
      </c>
      <c r="I31" s="12"/>
      <c r="J31" s="13"/>
      <c r="K31" s="14"/>
      <c r="L31" s="12"/>
      <c r="M31" s="13"/>
      <c r="N31" s="14"/>
      <c r="O31" s="12"/>
      <c r="P31" s="13"/>
      <c r="Q31" s="14"/>
      <c r="R31" s="87"/>
      <c r="S31" s="87"/>
      <c r="T31" s="87"/>
      <c r="U31" s="12"/>
      <c r="V31" s="13"/>
      <c r="W31" s="14"/>
      <c r="X31" s="12"/>
      <c r="Y31" s="13"/>
      <c r="Z31" s="14"/>
      <c r="AA31" s="12">
        <f t="shared" si="0"/>
        <v>3</v>
      </c>
      <c r="AB31" s="13">
        <f t="shared" si="1"/>
        <v>2</v>
      </c>
      <c r="AC31" s="46">
        <f t="shared" si="2"/>
        <v>5</v>
      </c>
    </row>
    <row r="32" spans="1:29" ht="12.6" customHeight="1" x14ac:dyDescent="0.2">
      <c r="A32" s="123" t="s">
        <v>22</v>
      </c>
      <c r="B32" s="3" t="s">
        <v>2</v>
      </c>
      <c r="C32" s="12"/>
      <c r="D32" s="13">
        <v>2</v>
      </c>
      <c r="E32" s="14">
        <v>2</v>
      </c>
      <c r="F32" s="12"/>
      <c r="G32" s="13"/>
      <c r="H32" s="14"/>
      <c r="I32" s="12"/>
      <c r="J32" s="13"/>
      <c r="K32" s="14"/>
      <c r="L32" s="12"/>
      <c r="M32" s="13"/>
      <c r="N32" s="14"/>
      <c r="O32" s="12"/>
      <c r="P32" s="13"/>
      <c r="Q32" s="14"/>
      <c r="R32" s="87"/>
      <c r="S32" s="87"/>
      <c r="T32" s="87"/>
      <c r="U32" s="12"/>
      <c r="V32" s="13"/>
      <c r="W32" s="14"/>
      <c r="X32" s="12"/>
      <c r="Y32" s="13"/>
      <c r="Z32" s="14"/>
      <c r="AA32" s="12">
        <f t="shared" si="0"/>
        <v>0</v>
      </c>
      <c r="AB32" s="13">
        <f t="shared" si="1"/>
        <v>2</v>
      </c>
      <c r="AC32" s="46">
        <f t="shared" si="2"/>
        <v>2</v>
      </c>
    </row>
    <row r="33" spans="1:29" s="4" customFormat="1" ht="12.6" customHeight="1" x14ac:dyDescent="0.2">
      <c r="A33" s="66" t="s">
        <v>94</v>
      </c>
      <c r="B33" s="9"/>
      <c r="C33" s="15">
        <f>SUM(C23:C32)</f>
        <v>23</v>
      </c>
      <c r="D33" s="16">
        <f t="shared" ref="D33:Z33" si="6">SUM(D23:D32)</f>
        <v>12</v>
      </c>
      <c r="E33" s="17">
        <f t="shared" si="6"/>
        <v>35</v>
      </c>
      <c r="F33" s="15">
        <f t="shared" si="6"/>
        <v>1</v>
      </c>
      <c r="G33" s="16">
        <f t="shared" si="6"/>
        <v>0</v>
      </c>
      <c r="H33" s="17">
        <f t="shared" si="6"/>
        <v>1</v>
      </c>
      <c r="I33" s="15">
        <f t="shared" si="6"/>
        <v>0</v>
      </c>
      <c r="J33" s="16">
        <f t="shared" si="6"/>
        <v>0</v>
      </c>
      <c r="K33" s="17">
        <f t="shared" si="6"/>
        <v>0</v>
      </c>
      <c r="L33" s="15">
        <f t="shared" si="6"/>
        <v>1</v>
      </c>
      <c r="M33" s="16">
        <f t="shared" si="6"/>
        <v>0</v>
      </c>
      <c r="N33" s="17">
        <f t="shared" si="6"/>
        <v>1</v>
      </c>
      <c r="O33" s="15">
        <f t="shared" si="6"/>
        <v>1</v>
      </c>
      <c r="P33" s="16">
        <f t="shared" si="6"/>
        <v>0</v>
      </c>
      <c r="Q33" s="17">
        <f t="shared" si="6"/>
        <v>1</v>
      </c>
      <c r="R33" s="88">
        <f t="shared" si="6"/>
        <v>0</v>
      </c>
      <c r="S33" s="88">
        <f t="shared" si="6"/>
        <v>0</v>
      </c>
      <c r="T33" s="88">
        <f t="shared" si="6"/>
        <v>0</v>
      </c>
      <c r="U33" s="15">
        <f t="shared" si="6"/>
        <v>5</v>
      </c>
      <c r="V33" s="16">
        <f t="shared" si="6"/>
        <v>0</v>
      </c>
      <c r="W33" s="17">
        <f t="shared" si="6"/>
        <v>5</v>
      </c>
      <c r="X33" s="15">
        <f t="shared" si="6"/>
        <v>4</v>
      </c>
      <c r="Y33" s="16">
        <f t="shared" si="6"/>
        <v>4</v>
      </c>
      <c r="Z33" s="17">
        <f t="shared" si="6"/>
        <v>8</v>
      </c>
      <c r="AA33" s="15">
        <f t="shared" si="0"/>
        <v>35</v>
      </c>
      <c r="AB33" s="16">
        <f t="shared" si="1"/>
        <v>16</v>
      </c>
      <c r="AC33" s="47">
        <f t="shared" si="2"/>
        <v>51</v>
      </c>
    </row>
    <row r="34" spans="1:29" ht="12.6" customHeight="1" x14ac:dyDescent="0.2">
      <c r="A34" s="123" t="s">
        <v>23</v>
      </c>
      <c r="B34" s="3" t="s">
        <v>2</v>
      </c>
      <c r="C34" s="12">
        <v>1</v>
      </c>
      <c r="D34" s="13">
        <v>5</v>
      </c>
      <c r="E34" s="14">
        <v>6</v>
      </c>
      <c r="F34" s="12"/>
      <c r="G34" s="13"/>
      <c r="H34" s="14"/>
      <c r="I34" s="12"/>
      <c r="J34" s="13"/>
      <c r="K34" s="14"/>
      <c r="L34" s="12"/>
      <c r="M34" s="13">
        <v>1</v>
      </c>
      <c r="N34" s="14">
        <v>1</v>
      </c>
      <c r="O34" s="12"/>
      <c r="P34" s="13"/>
      <c r="Q34" s="14"/>
      <c r="R34" s="87"/>
      <c r="S34" s="87"/>
      <c r="T34" s="87"/>
      <c r="U34" s="12">
        <v>1</v>
      </c>
      <c r="V34" s="13"/>
      <c r="W34" s="14">
        <v>1</v>
      </c>
      <c r="X34" s="12"/>
      <c r="Y34" s="13">
        <v>1</v>
      </c>
      <c r="Z34" s="14">
        <v>1</v>
      </c>
      <c r="AA34" s="12">
        <f t="shared" si="0"/>
        <v>2</v>
      </c>
      <c r="AB34" s="13">
        <f t="shared" si="1"/>
        <v>7</v>
      </c>
      <c r="AC34" s="46">
        <f t="shared" si="2"/>
        <v>9</v>
      </c>
    </row>
    <row r="35" spans="1:29" ht="12.6" customHeight="1" x14ac:dyDescent="0.2">
      <c r="A35" s="123" t="s">
        <v>24</v>
      </c>
      <c r="B35" s="3" t="s">
        <v>86</v>
      </c>
      <c r="C35" s="12"/>
      <c r="D35" s="13">
        <v>6</v>
      </c>
      <c r="E35" s="14">
        <v>6</v>
      </c>
      <c r="F35" s="12"/>
      <c r="G35" s="13"/>
      <c r="H35" s="14"/>
      <c r="I35" s="12"/>
      <c r="J35" s="13"/>
      <c r="K35" s="14"/>
      <c r="L35" s="12"/>
      <c r="M35" s="13">
        <v>2</v>
      </c>
      <c r="N35" s="14">
        <v>2</v>
      </c>
      <c r="O35" s="12"/>
      <c r="P35" s="13"/>
      <c r="Q35" s="14"/>
      <c r="R35" s="87"/>
      <c r="S35" s="87"/>
      <c r="T35" s="87"/>
      <c r="U35" s="12">
        <v>6</v>
      </c>
      <c r="V35" s="13">
        <v>5</v>
      </c>
      <c r="W35" s="14">
        <v>11</v>
      </c>
      <c r="X35" s="12"/>
      <c r="Y35" s="13"/>
      <c r="Z35" s="14"/>
      <c r="AA35" s="12">
        <f t="shared" si="0"/>
        <v>6</v>
      </c>
      <c r="AB35" s="13">
        <f t="shared" si="1"/>
        <v>13</v>
      </c>
      <c r="AC35" s="46">
        <f t="shared" si="2"/>
        <v>19</v>
      </c>
    </row>
    <row r="36" spans="1:29" s="4" customFormat="1" ht="12.6" customHeight="1" x14ac:dyDescent="0.2">
      <c r="A36" s="66" t="s">
        <v>95</v>
      </c>
      <c r="B36" s="9"/>
      <c r="C36" s="15">
        <f>SUM(C34:C35)</f>
        <v>1</v>
      </c>
      <c r="D36" s="16">
        <f t="shared" ref="D36:Z36" si="7">SUM(D34:D35)</f>
        <v>11</v>
      </c>
      <c r="E36" s="17">
        <f t="shared" si="7"/>
        <v>12</v>
      </c>
      <c r="F36" s="15">
        <f t="shared" si="7"/>
        <v>0</v>
      </c>
      <c r="G36" s="16">
        <f t="shared" si="7"/>
        <v>0</v>
      </c>
      <c r="H36" s="17">
        <f t="shared" si="7"/>
        <v>0</v>
      </c>
      <c r="I36" s="15">
        <f t="shared" si="7"/>
        <v>0</v>
      </c>
      <c r="J36" s="16">
        <f t="shared" si="7"/>
        <v>0</v>
      </c>
      <c r="K36" s="17">
        <f t="shared" si="7"/>
        <v>0</v>
      </c>
      <c r="L36" s="15">
        <f t="shared" si="7"/>
        <v>0</v>
      </c>
      <c r="M36" s="16">
        <f t="shared" si="7"/>
        <v>3</v>
      </c>
      <c r="N36" s="17">
        <f t="shared" si="7"/>
        <v>3</v>
      </c>
      <c r="O36" s="15">
        <f t="shared" si="7"/>
        <v>0</v>
      </c>
      <c r="P36" s="16">
        <f t="shared" si="7"/>
        <v>0</v>
      </c>
      <c r="Q36" s="17">
        <f t="shared" si="7"/>
        <v>0</v>
      </c>
      <c r="R36" s="88">
        <f t="shared" si="7"/>
        <v>0</v>
      </c>
      <c r="S36" s="88">
        <f t="shared" si="7"/>
        <v>0</v>
      </c>
      <c r="T36" s="88">
        <f t="shared" si="7"/>
        <v>0</v>
      </c>
      <c r="U36" s="15">
        <f t="shared" si="7"/>
        <v>7</v>
      </c>
      <c r="V36" s="16">
        <f t="shared" si="7"/>
        <v>5</v>
      </c>
      <c r="W36" s="17">
        <f t="shared" si="7"/>
        <v>12</v>
      </c>
      <c r="X36" s="15">
        <f t="shared" si="7"/>
        <v>0</v>
      </c>
      <c r="Y36" s="16">
        <f t="shared" si="7"/>
        <v>1</v>
      </c>
      <c r="Z36" s="17">
        <f t="shared" si="7"/>
        <v>1</v>
      </c>
      <c r="AA36" s="15">
        <f t="shared" si="0"/>
        <v>8</v>
      </c>
      <c r="AB36" s="16">
        <f t="shared" si="1"/>
        <v>20</v>
      </c>
      <c r="AC36" s="47">
        <f t="shared" si="2"/>
        <v>28</v>
      </c>
    </row>
    <row r="37" spans="1:29" ht="12.6" customHeight="1" x14ac:dyDescent="0.2">
      <c r="A37" s="123" t="s">
        <v>25</v>
      </c>
      <c r="B37" s="3" t="s">
        <v>2</v>
      </c>
      <c r="C37" s="12">
        <v>32</v>
      </c>
      <c r="D37" s="13">
        <v>19</v>
      </c>
      <c r="E37" s="14">
        <v>51</v>
      </c>
      <c r="F37" s="12">
        <v>10</v>
      </c>
      <c r="G37" s="13">
        <v>4</v>
      </c>
      <c r="H37" s="14">
        <v>14</v>
      </c>
      <c r="I37" s="12">
        <v>1</v>
      </c>
      <c r="J37" s="13"/>
      <c r="K37" s="14">
        <v>1</v>
      </c>
      <c r="L37" s="12">
        <v>4</v>
      </c>
      <c r="M37" s="13"/>
      <c r="N37" s="14">
        <v>4</v>
      </c>
      <c r="O37" s="12"/>
      <c r="P37" s="13">
        <v>1</v>
      </c>
      <c r="Q37" s="14">
        <v>1</v>
      </c>
      <c r="R37" s="87"/>
      <c r="S37" s="87"/>
      <c r="T37" s="87"/>
      <c r="U37" s="12">
        <v>1</v>
      </c>
      <c r="V37" s="13"/>
      <c r="W37" s="14">
        <v>1</v>
      </c>
      <c r="X37" s="12">
        <v>1</v>
      </c>
      <c r="Y37" s="13">
        <v>2</v>
      </c>
      <c r="Z37" s="14">
        <v>3</v>
      </c>
      <c r="AA37" s="12">
        <f t="shared" si="0"/>
        <v>49</v>
      </c>
      <c r="AB37" s="13">
        <f t="shared" si="1"/>
        <v>26</v>
      </c>
      <c r="AC37" s="46">
        <f t="shared" si="2"/>
        <v>75</v>
      </c>
    </row>
    <row r="38" spans="1:29" ht="12.6" customHeight="1" x14ac:dyDescent="0.2">
      <c r="A38" s="73" t="s">
        <v>169</v>
      </c>
      <c r="B38" s="74" t="s">
        <v>87</v>
      </c>
      <c r="C38" s="75"/>
      <c r="D38" s="76"/>
      <c r="E38" s="77"/>
      <c r="F38" s="75"/>
      <c r="G38" s="76"/>
      <c r="H38" s="77"/>
      <c r="I38" s="75"/>
      <c r="J38" s="76"/>
      <c r="K38" s="77"/>
      <c r="L38" s="75"/>
      <c r="M38" s="76"/>
      <c r="N38" s="77"/>
      <c r="O38" s="75"/>
      <c r="P38" s="76"/>
      <c r="Q38" s="77"/>
      <c r="R38" s="130"/>
      <c r="S38" s="130"/>
      <c r="T38" s="130"/>
      <c r="U38" s="75"/>
      <c r="V38" s="76"/>
      <c r="W38" s="77"/>
      <c r="X38" s="75"/>
      <c r="Y38" s="76"/>
      <c r="Z38" s="77"/>
      <c r="AA38" s="75">
        <f t="shared" si="0"/>
        <v>0</v>
      </c>
      <c r="AB38" s="76">
        <f t="shared" si="1"/>
        <v>0</v>
      </c>
      <c r="AC38" s="78">
        <f t="shared" si="2"/>
        <v>0</v>
      </c>
    </row>
    <row r="39" spans="1:29" ht="12.6" customHeight="1" x14ac:dyDescent="0.2">
      <c r="A39" s="73" t="s">
        <v>159</v>
      </c>
      <c r="B39" s="74" t="s">
        <v>87</v>
      </c>
      <c r="C39" s="75">
        <v>1</v>
      </c>
      <c r="D39" s="76"/>
      <c r="E39" s="77">
        <v>1</v>
      </c>
      <c r="F39" s="75"/>
      <c r="G39" s="76"/>
      <c r="H39" s="77"/>
      <c r="I39" s="75"/>
      <c r="J39" s="76"/>
      <c r="K39" s="77"/>
      <c r="L39" s="75"/>
      <c r="M39" s="76"/>
      <c r="N39" s="77"/>
      <c r="O39" s="75"/>
      <c r="P39" s="76"/>
      <c r="Q39" s="77"/>
      <c r="R39" s="130"/>
      <c r="S39" s="130"/>
      <c r="T39" s="130"/>
      <c r="U39" s="75"/>
      <c r="V39" s="76"/>
      <c r="W39" s="77"/>
      <c r="X39" s="75"/>
      <c r="Y39" s="76"/>
      <c r="Z39" s="77"/>
      <c r="AA39" s="75">
        <f t="shared" si="0"/>
        <v>1</v>
      </c>
      <c r="AB39" s="76">
        <f t="shared" si="1"/>
        <v>0</v>
      </c>
      <c r="AC39" s="78">
        <f t="shared" si="2"/>
        <v>1</v>
      </c>
    </row>
    <row r="40" spans="1:29" ht="12.6" customHeight="1" x14ac:dyDescent="0.2">
      <c r="A40" s="73" t="s">
        <v>26</v>
      </c>
      <c r="B40" s="74" t="s">
        <v>2</v>
      </c>
      <c r="C40" s="75">
        <v>8</v>
      </c>
      <c r="D40" s="76">
        <v>8</v>
      </c>
      <c r="E40" s="77">
        <v>16</v>
      </c>
      <c r="F40" s="75">
        <v>4</v>
      </c>
      <c r="G40" s="76"/>
      <c r="H40" s="77">
        <v>4</v>
      </c>
      <c r="I40" s="75"/>
      <c r="J40" s="76"/>
      <c r="K40" s="77"/>
      <c r="L40" s="75"/>
      <c r="M40" s="76"/>
      <c r="N40" s="77"/>
      <c r="O40" s="75"/>
      <c r="P40" s="76"/>
      <c r="Q40" s="77"/>
      <c r="R40" s="130"/>
      <c r="S40" s="130"/>
      <c r="T40" s="130"/>
      <c r="U40" s="75"/>
      <c r="V40" s="76"/>
      <c r="W40" s="77"/>
      <c r="X40" s="75"/>
      <c r="Y40" s="76"/>
      <c r="Z40" s="77"/>
      <c r="AA40" s="75">
        <f t="shared" si="0"/>
        <v>12</v>
      </c>
      <c r="AB40" s="76">
        <f t="shared" si="1"/>
        <v>8</v>
      </c>
      <c r="AC40" s="78">
        <f t="shared" si="2"/>
        <v>20</v>
      </c>
    </row>
    <row r="41" spans="1:29" ht="12.6" customHeight="1" x14ac:dyDescent="0.2">
      <c r="A41" s="73" t="s">
        <v>27</v>
      </c>
      <c r="B41" s="74" t="s">
        <v>90</v>
      </c>
      <c r="C41" s="75">
        <v>5</v>
      </c>
      <c r="D41" s="76">
        <v>1</v>
      </c>
      <c r="E41" s="77">
        <v>6</v>
      </c>
      <c r="F41" s="75"/>
      <c r="G41" s="76"/>
      <c r="H41" s="77"/>
      <c r="I41" s="75"/>
      <c r="J41" s="76"/>
      <c r="K41" s="77"/>
      <c r="L41" s="75"/>
      <c r="M41" s="76"/>
      <c r="N41" s="77"/>
      <c r="O41" s="75"/>
      <c r="P41" s="76"/>
      <c r="Q41" s="77"/>
      <c r="R41" s="130"/>
      <c r="S41" s="130"/>
      <c r="T41" s="130"/>
      <c r="U41" s="75"/>
      <c r="V41" s="76"/>
      <c r="W41" s="77"/>
      <c r="X41" s="75">
        <v>1</v>
      </c>
      <c r="Y41" s="76"/>
      <c r="Z41" s="77">
        <v>1</v>
      </c>
      <c r="AA41" s="75">
        <f t="shared" si="0"/>
        <v>6</v>
      </c>
      <c r="AB41" s="76">
        <f t="shared" si="1"/>
        <v>1</v>
      </c>
      <c r="AC41" s="78">
        <f t="shared" si="2"/>
        <v>7</v>
      </c>
    </row>
    <row r="42" spans="1:29" s="5" customFormat="1" ht="12.6" customHeight="1" x14ac:dyDescent="0.2">
      <c r="A42" s="123" t="s">
        <v>3</v>
      </c>
      <c r="B42" s="3" t="s">
        <v>90</v>
      </c>
      <c r="C42" s="12"/>
      <c r="D42" s="13"/>
      <c r="E42" s="14"/>
      <c r="F42" s="12"/>
      <c r="G42" s="13"/>
      <c r="H42" s="14"/>
      <c r="I42" s="12"/>
      <c r="J42" s="13"/>
      <c r="K42" s="14"/>
      <c r="L42" s="12"/>
      <c r="M42" s="13"/>
      <c r="N42" s="14"/>
      <c r="O42" s="12"/>
      <c r="P42" s="13"/>
      <c r="Q42" s="14"/>
      <c r="R42" s="87"/>
      <c r="S42" s="87"/>
      <c r="T42" s="87"/>
      <c r="U42" s="12"/>
      <c r="V42" s="13"/>
      <c r="W42" s="14"/>
      <c r="X42" s="12">
        <v>1</v>
      </c>
      <c r="Y42" s="13"/>
      <c r="Z42" s="14">
        <v>1</v>
      </c>
      <c r="AA42" s="12">
        <f t="shared" si="0"/>
        <v>1</v>
      </c>
      <c r="AB42" s="13">
        <f t="shared" si="1"/>
        <v>0</v>
      </c>
      <c r="AC42" s="46">
        <f t="shared" si="2"/>
        <v>1</v>
      </c>
    </row>
    <row r="43" spans="1:29" s="10" customFormat="1" ht="12.6" customHeight="1" x14ac:dyDescent="0.25">
      <c r="A43" s="48" t="s">
        <v>96</v>
      </c>
      <c r="B43" s="18"/>
      <c r="C43" s="93">
        <f>C7+C10+C11+C12+C13+C14+C15+C22+C33+C36+C37+C38+C39+C40+C41+C42</f>
        <v>166</v>
      </c>
      <c r="D43" s="20">
        <f t="shared" ref="D43:Y43" si="8">D7+D10+D11+D12+D13+D14+D15+D22+D33+D36+D37+D38+D39+D40+D41+D42</f>
        <v>111</v>
      </c>
      <c r="E43" s="21">
        <f t="shared" si="8"/>
        <v>277</v>
      </c>
      <c r="F43" s="19">
        <f t="shared" si="8"/>
        <v>19</v>
      </c>
      <c r="G43" s="20">
        <f t="shared" si="8"/>
        <v>5</v>
      </c>
      <c r="H43" s="21">
        <f t="shared" si="8"/>
        <v>24</v>
      </c>
      <c r="I43" s="19">
        <f t="shared" si="8"/>
        <v>1</v>
      </c>
      <c r="J43" s="20">
        <f t="shared" si="8"/>
        <v>1</v>
      </c>
      <c r="K43" s="21">
        <f t="shared" si="8"/>
        <v>2</v>
      </c>
      <c r="L43" s="19">
        <f t="shared" si="8"/>
        <v>16</v>
      </c>
      <c r="M43" s="20">
        <f t="shared" si="8"/>
        <v>11</v>
      </c>
      <c r="N43" s="21">
        <f t="shared" si="8"/>
        <v>27</v>
      </c>
      <c r="O43" s="19">
        <f t="shared" si="8"/>
        <v>7</v>
      </c>
      <c r="P43" s="20">
        <f t="shared" si="8"/>
        <v>5</v>
      </c>
      <c r="Q43" s="21">
        <f t="shared" si="8"/>
        <v>12</v>
      </c>
      <c r="R43" s="18">
        <f t="shared" si="8"/>
        <v>0</v>
      </c>
      <c r="S43" s="18">
        <f t="shared" si="8"/>
        <v>0</v>
      </c>
      <c r="T43" s="18">
        <f t="shared" si="8"/>
        <v>0</v>
      </c>
      <c r="U43" s="19">
        <f t="shared" si="8"/>
        <v>31</v>
      </c>
      <c r="V43" s="20">
        <f t="shared" si="8"/>
        <v>24</v>
      </c>
      <c r="W43" s="21">
        <f t="shared" si="8"/>
        <v>55</v>
      </c>
      <c r="X43" s="19">
        <f t="shared" si="8"/>
        <v>14</v>
      </c>
      <c r="Y43" s="20">
        <f t="shared" si="8"/>
        <v>12</v>
      </c>
      <c r="Z43" s="107">
        <f>Z7+Z10+Z11+Z12+Z13+Z14+Z15+Z22+Z33+Z36+Z37+Z38+Z39+Z40+Z41+Z42</f>
        <v>26</v>
      </c>
      <c r="AA43" s="19">
        <f t="shared" si="0"/>
        <v>254</v>
      </c>
      <c r="AB43" s="20">
        <f t="shared" si="1"/>
        <v>169</v>
      </c>
      <c r="AC43" s="49">
        <f t="shared" si="2"/>
        <v>423</v>
      </c>
    </row>
    <row r="44" spans="1:29" ht="12.6" customHeight="1" x14ac:dyDescent="0.2">
      <c r="A44" s="123" t="s">
        <v>28</v>
      </c>
      <c r="B44" s="3" t="s">
        <v>2</v>
      </c>
      <c r="C44" s="12">
        <v>22</v>
      </c>
      <c r="D44" s="13">
        <v>33</v>
      </c>
      <c r="E44" s="14">
        <v>55</v>
      </c>
      <c r="F44" s="12">
        <v>2</v>
      </c>
      <c r="G44" s="13"/>
      <c r="H44" s="14">
        <v>2</v>
      </c>
      <c r="I44" s="12"/>
      <c r="J44" s="13"/>
      <c r="K44" s="14"/>
      <c r="L44" s="12">
        <v>5</v>
      </c>
      <c r="M44" s="13">
        <v>2</v>
      </c>
      <c r="N44" s="14">
        <v>7</v>
      </c>
      <c r="O44" s="12"/>
      <c r="P44" s="13"/>
      <c r="Q44" s="14"/>
      <c r="R44" s="87"/>
      <c r="S44" s="87"/>
      <c r="T44" s="87"/>
      <c r="U44" s="12">
        <v>3</v>
      </c>
      <c r="V44" s="13"/>
      <c r="W44" s="14">
        <v>3</v>
      </c>
      <c r="X44" s="12">
        <v>3</v>
      </c>
      <c r="Y44" s="13">
        <v>5</v>
      </c>
      <c r="Z44" s="14">
        <v>8</v>
      </c>
      <c r="AA44" s="12">
        <f t="shared" si="0"/>
        <v>35</v>
      </c>
      <c r="AB44" s="13">
        <f t="shared" si="1"/>
        <v>40</v>
      </c>
      <c r="AC44" s="46">
        <f t="shared" si="2"/>
        <v>75</v>
      </c>
    </row>
    <row r="45" spans="1:29" ht="12.6" customHeight="1" x14ac:dyDescent="0.2">
      <c r="A45" s="73" t="s">
        <v>29</v>
      </c>
      <c r="B45" s="74" t="s">
        <v>87</v>
      </c>
      <c r="C45" s="75">
        <v>1</v>
      </c>
      <c r="D45" s="76"/>
      <c r="E45" s="77">
        <v>1</v>
      </c>
      <c r="F45" s="75"/>
      <c r="G45" s="76"/>
      <c r="H45" s="77"/>
      <c r="I45" s="75"/>
      <c r="J45" s="76"/>
      <c r="K45" s="77"/>
      <c r="L45" s="75"/>
      <c r="M45" s="76"/>
      <c r="N45" s="77"/>
      <c r="O45" s="75"/>
      <c r="P45" s="76"/>
      <c r="Q45" s="77"/>
      <c r="R45" s="130"/>
      <c r="S45" s="130"/>
      <c r="T45" s="130"/>
      <c r="U45" s="75"/>
      <c r="V45" s="76"/>
      <c r="W45" s="77"/>
      <c r="X45" s="75"/>
      <c r="Y45" s="76"/>
      <c r="Z45" s="77"/>
      <c r="AA45" s="75">
        <f t="shared" si="0"/>
        <v>1</v>
      </c>
      <c r="AB45" s="76">
        <f t="shared" si="1"/>
        <v>0</v>
      </c>
      <c r="AC45" s="78">
        <f t="shared" si="2"/>
        <v>1</v>
      </c>
    </row>
    <row r="46" spans="1:29" ht="12.6" customHeight="1" x14ac:dyDescent="0.2">
      <c r="A46" s="73" t="s">
        <v>30</v>
      </c>
      <c r="B46" s="74" t="s">
        <v>87</v>
      </c>
      <c r="C46" s="75"/>
      <c r="D46" s="76"/>
      <c r="E46" s="77"/>
      <c r="F46" s="75"/>
      <c r="G46" s="76"/>
      <c r="H46" s="77"/>
      <c r="I46" s="75"/>
      <c r="J46" s="76"/>
      <c r="K46" s="77"/>
      <c r="L46" s="75"/>
      <c r="M46" s="76"/>
      <c r="N46" s="77"/>
      <c r="O46" s="75"/>
      <c r="P46" s="76"/>
      <c r="Q46" s="77"/>
      <c r="R46" s="130"/>
      <c r="S46" s="130"/>
      <c r="T46" s="130"/>
      <c r="U46" s="75">
        <v>1</v>
      </c>
      <c r="V46" s="76"/>
      <c r="W46" s="77">
        <v>1</v>
      </c>
      <c r="X46" s="75"/>
      <c r="Y46" s="76"/>
      <c r="Z46" s="77"/>
      <c r="AA46" s="75">
        <f t="shared" si="0"/>
        <v>1</v>
      </c>
      <c r="AB46" s="76">
        <f t="shared" si="1"/>
        <v>0</v>
      </c>
      <c r="AC46" s="78">
        <f t="shared" si="2"/>
        <v>1</v>
      </c>
    </row>
    <row r="47" spans="1:29" ht="12.6" customHeight="1" x14ac:dyDescent="0.2">
      <c r="A47" s="73" t="s">
        <v>31</v>
      </c>
      <c r="B47" s="79" t="s">
        <v>87</v>
      </c>
      <c r="C47" s="75">
        <v>3</v>
      </c>
      <c r="D47" s="76">
        <v>0</v>
      </c>
      <c r="E47" s="77">
        <v>3</v>
      </c>
      <c r="F47" s="75">
        <v>0</v>
      </c>
      <c r="G47" s="76">
        <v>0</v>
      </c>
      <c r="H47" s="77">
        <v>0</v>
      </c>
      <c r="I47" s="75">
        <v>0</v>
      </c>
      <c r="J47" s="76">
        <v>0</v>
      </c>
      <c r="K47" s="77">
        <v>0</v>
      </c>
      <c r="L47" s="75">
        <v>0</v>
      </c>
      <c r="M47" s="76">
        <v>0</v>
      </c>
      <c r="N47" s="77">
        <v>0</v>
      </c>
      <c r="O47" s="75">
        <v>0</v>
      </c>
      <c r="P47" s="76">
        <v>0</v>
      </c>
      <c r="Q47" s="77">
        <v>0</v>
      </c>
      <c r="R47" s="130">
        <v>0</v>
      </c>
      <c r="S47" s="130">
        <v>0</v>
      </c>
      <c r="T47" s="130">
        <v>0</v>
      </c>
      <c r="U47" s="75">
        <v>0</v>
      </c>
      <c r="V47" s="76">
        <v>0</v>
      </c>
      <c r="W47" s="77">
        <v>0</v>
      </c>
      <c r="X47" s="75">
        <v>0</v>
      </c>
      <c r="Y47" s="76">
        <v>0</v>
      </c>
      <c r="Z47" s="77">
        <v>0</v>
      </c>
      <c r="AA47" s="75">
        <f t="shared" si="0"/>
        <v>3</v>
      </c>
      <c r="AB47" s="76">
        <f t="shared" si="1"/>
        <v>0</v>
      </c>
      <c r="AC47" s="78">
        <f t="shared" si="2"/>
        <v>3</v>
      </c>
    </row>
    <row r="48" spans="1:29" ht="12.6" customHeight="1" x14ac:dyDescent="0.2">
      <c r="A48" s="73" t="s">
        <v>32</v>
      </c>
      <c r="B48" s="74" t="s">
        <v>87</v>
      </c>
      <c r="C48" s="75">
        <v>1</v>
      </c>
      <c r="D48" s="76"/>
      <c r="E48" s="77">
        <v>1</v>
      </c>
      <c r="F48" s="75"/>
      <c r="G48" s="76">
        <v>1</v>
      </c>
      <c r="H48" s="77">
        <v>1</v>
      </c>
      <c r="I48" s="75"/>
      <c r="J48" s="76"/>
      <c r="K48" s="77"/>
      <c r="L48" s="75"/>
      <c r="M48" s="76"/>
      <c r="N48" s="77"/>
      <c r="O48" s="75"/>
      <c r="P48" s="76"/>
      <c r="Q48" s="77"/>
      <c r="R48" s="130"/>
      <c r="S48" s="130"/>
      <c r="T48" s="130"/>
      <c r="U48" s="75"/>
      <c r="V48" s="76">
        <v>1</v>
      </c>
      <c r="W48" s="77">
        <v>1</v>
      </c>
      <c r="X48" s="75"/>
      <c r="Y48" s="76"/>
      <c r="Z48" s="77"/>
      <c r="AA48" s="75">
        <f t="shared" si="0"/>
        <v>1</v>
      </c>
      <c r="AB48" s="76">
        <f t="shared" si="1"/>
        <v>2</v>
      </c>
      <c r="AC48" s="78">
        <f t="shared" si="2"/>
        <v>3</v>
      </c>
    </row>
    <row r="49" spans="1:29" ht="12.6" customHeight="1" x14ac:dyDescent="0.2">
      <c r="A49" s="73" t="s">
        <v>33</v>
      </c>
      <c r="B49" s="74" t="s">
        <v>2</v>
      </c>
      <c r="C49" s="75">
        <v>3</v>
      </c>
      <c r="D49" s="76">
        <v>13</v>
      </c>
      <c r="E49" s="77">
        <v>16</v>
      </c>
      <c r="F49" s="75"/>
      <c r="G49" s="76"/>
      <c r="H49" s="77"/>
      <c r="I49" s="75"/>
      <c r="J49" s="76"/>
      <c r="K49" s="77"/>
      <c r="L49" s="75"/>
      <c r="M49" s="76">
        <v>2</v>
      </c>
      <c r="N49" s="77">
        <v>2</v>
      </c>
      <c r="O49" s="75"/>
      <c r="P49" s="76"/>
      <c r="Q49" s="77"/>
      <c r="R49" s="130"/>
      <c r="S49" s="130"/>
      <c r="T49" s="130"/>
      <c r="U49" s="75">
        <v>1</v>
      </c>
      <c r="V49" s="76">
        <v>1</v>
      </c>
      <c r="W49" s="77">
        <v>2</v>
      </c>
      <c r="X49" s="75">
        <v>1</v>
      </c>
      <c r="Y49" s="76"/>
      <c r="Z49" s="77">
        <v>1</v>
      </c>
      <c r="AA49" s="75">
        <f t="shared" si="0"/>
        <v>5</v>
      </c>
      <c r="AB49" s="76">
        <f t="shared" si="1"/>
        <v>16</v>
      </c>
      <c r="AC49" s="78">
        <f t="shared" si="2"/>
        <v>21</v>
      </c>
    </row>
    <row r="50" spans="1:29" ht="12.6" customHeight="1" x14ac:dyDescent="0.2">
      <c r="A50" s="73" t="s">
        <v>34</v>
      </c>
      <c r="B50" s="74" t="s">
        <v>87</v>
      </c>
      <c r="C50" s="75">
        <v>1</v>
      </c>
      <c r="D50" s="76"/>
      <c r="E50" s="77">
        <v>1</v>
      </c>
      <c r="F50" s="75">
        <v>1</v>
      </c>
      <c r="G50" s="76"/>
      <c r="H50" s="77">
        <v>1</v>
      </c>
      <c r="I50" s="75"/>
      <c r="J50" s="76"/>
      <c r="K50" s="77"/>
      <c r="L50" s="75"/>
      <c r="M50" s="76"/>
      <c r="N50" s="77"/>
      <c r="O50" s="75"/>
      <c r="P50" s="76"/>
      <c r="Q50" s="77"/>
      <c r="R50" s="130"/>
      <c r="S50" s="130"/>
      <c r="T50" s="130"/>
      <c r="U50" s="75">
        <v>1</v>
      </c>
      <c r="V50" s="76"/>
      <c r="W50" s="77">
        <v>1</v>
      </c>
      <c r="X50" s="75"/>
      <c r="Y50" s="76"/>
      <c r="Z50" s="77"/>
      <c r="AA50" s="75">
        <f t="shared" si="0"/>
        <v>3</v>
      </c>
      <c r="AB50" s="76">
        <f t="shared" si="1"/>
        <v>0</v>
      </c>
      <c r="AC50" s="78">
        <f t="shared" si="2"/>
        <v>3</v>
      </c>
    </row>
    <row r="51" spans="1:29" ht="12.6" customHeight="1" x14ac:dyDescent="0.2">
      <c r="A51" s="73" t="s">
        <v>97</v>
      </c>
      <c r="B51" s="74" t="s">
        <v>87</v>
      </c>
      <c r="C51" s="75"/>
      <c r="D51" s="76"/>
      <c r="E51" s="77"/>
      <c r="F51" s="75"/>
      <c r="G51" s="76"/>
      <c r="H51" s="77"/>
      <c r="I51" s="75"/>
      <c r="J51" s="76"/>
      <c r="K51" s="77"/>
      <c r="L51" s="75"/>
      <c r="M51" s="76"/>
      <c r="N51" s="77"/>
      <c r="O51" s="75"/>
      <c r="P51" s="76"/>
      <c r="Q51" s="77"/>
      <c r="R51" s="130"/>
      <c r="S51" s="130"/>
      <c r="T51" s="130"/>
      <c r="U51" s="75"/>
      <c r="V51" s="76"/>
      <c r="W51" s="77"/>
      <c r="X51" s="75"/>
      <c r="Y51" s="76"/>
      <c r="Z51" s="77"/>
      <c r="AA51" s="75">
        <f t="shared" si="0"/>
        <v>0</v>
      </c>
      <c r="AB51" s="76">
        <f t="shared" si="1"/>
        <v>0</v>
      </c>
      <c r="AC51" s="78">
        <f t="shared" si="2"/>
        <v>0</v>
      </c>
    </row>
    <row r="52" spans="1:29" ht="12.6" customHeight="1" x14ac:dyDescent="0.2">
      <c r="A52" s="73" t="s">
        <v>35</v>
      </c>
      <c r="B52" s="74" t="s">
        <v>2</v>
      </c>
      <c r="C52" s="75">
        <v>61</v>
      </c>
      <c r="D52" s="76">
        <v>141</v>
      </c>
      <c r="E52" s="77">
        <v>202</v>
      </c>
      <c r="F52" s="75">
        <v>2</v>
      </c>
      <c r="G52" s="76">
        <v>3</v>
      </c>
      <c r="H52" s="77">
        <v>5</v>
      </c>
      <c r="I52" s="75"/>
      <c r="J52" s="76"/>
      <c r="K52" s="77"/>
      <c r="L52" s="75">
        <v>5</v>
      </c>
      <c r="M52" s="76">
        <v>18</v>
      </c>
      <c r="N52" s="77">
        <v>23</v>
      </c>
      <c r="O52" s="75">
        <v>2</v>
      </c>
      <c r="P52" s="76">
        <v>7</v>
      </c>
      <c r="Q52" s="77">
        <v>9</v>
      </c>
      <c r="R52" s="130"/>
      <c r="S52" s="130"/>
      <c r="T52" s="130"/>
      <c r="U52" s="75">
        <v>9</v>
      </c>
      <c r="V52" s="76">
        <v>8</v>
      </c>
      <c r="W52" s="77">
        <v>17</v>
      </c>
      <c r="X52" s="75">
        <v>1</v>
      </c>
      <c r="Y52" s="76">
        <v>17</v>
      </c>
      <c r="Z52" s="77">
        <v>18</v>
      </c>
      <c r="AA52" s="75">
        <f t="shared" si="0"/>
        <v>80</v>
      </c>
      <c r="AB52" s="76">
        <f t="shared" si="1"/>
        <v>194</v>
      </c>
      <c r="AC52" s="78">
        <f t="shared" si="2"/>
        <v>274</v>
      </c>
    </row>
    <row r="53" spans="1:29" ht="12.6" customHeight="1" x14ac:dyDescent="0.2">
      <c r="A53" s="73" t="s">
        <v>36</v>
      </c>
      <c r="B53" s="74" t="s">
        <v>2</v>
      </c>
      <c r="C53" s="75">
        <v>7</v>
      </c>
      <c r="D53" s="76">
        <v>12</v>
      </c>
      <c r="E53" s="77">
        <v>19</v>
      </c>
      <c r="F53" s="75"/>
      <c r="G53" s="76"/>
      <c r="H53" s="77"/>
      <c r="I53" s="75"/>
      <c r="J53" s="76"/>
      <c r="K53" s="77"/>
      <c r="L53" s="75">
        <v>3</v>
      </c>
      <c r="M53" s="76">
        <v>4</v>
      </c>
      <c r="N53" s="77">
        <v>7</v>
      </c>
      <c r="O53" s="75"/>
      <c r="P53" s="76"/>
      <c r="Q53" s="77"/>
      <c r="R53" s="130"/>
      <c r="S53" s="130"/>
      <c r="T53" s="130"/>
      <c r="U53" s="75"/>
      <c r="V53" s="76">
        <v>6</v>
      </c>
      <c r="W53" s="77">
        <v>6</v>
      </c>
      <c r="X53" s="75">
        <v>4</v>
      </c>
      <c r="Y53" s="76">
        <v>2</v>
      </c>
      <c r="Z53" s="77">
        <v>6</v>
      </c>
      <c r="AA53" s="75">
        <f t="shared" si="0"/>
        <v>14</v>
      </c>
      <c r="AB53" s="76">
        <f t="shared" si="1"/>
        <v>24</v>
      </c>
      <c r="AC53" s="78">
        <f t="shared" si="2"/>
        <v>38</v>
      </c>
    </row>
    <row r="54" spans="1:29" ht="12.6" customHeight="1" x14ac:dyDescent="0.2">
      <c r="A54" s="123" t="s">
        <v>3</v>
      </c>
      <c r="B54" s="3" t="s">
        <v>90</v>
      </c>
      <c r="C54" s="12"/>
      <c r="D54" s="13">
        <v>1</v>
      </c>
      <c r="E54" s="14">
        <v>1</v>
      </c>
      <c r="F54" s="12"/>
      <c r="G54" s="13"/>
      <c r="H54" s="14"/>
      <c r="I54" s="12"/>
      <c r="J54" s="13"/>
      <c r="K54" s="14"/>
      <c r="L54" s="12"/>
      <c r="M54" s="13"/>
      <c r="N54" s="14"/>
      <c r="O54" s="12"/>
      <c r="P54" s="13"/>
      <c r="Q54" s="14"/>
      <c r="R54" s="87"/>
      <c r="S54" s="87"/>
      <c r="T54" s="87"/>
      <c r="U54" s="12"/>
      <c r="V54" s="13"/>
      <c r="W54" s="14"/>
      <c r="X54" s="12"/>
      <c r="Y54" s="13">
        <v>2</v>
      </c>
      <c r="Z54" s="14">
        <v>2</v>
      </c>
      <c r="AA54" s="12">
        <f t="shared" si="0"/>
        <v>0</v>
      </c>
      <c r="AB54" s="13">
        <f t="shared" si="1"/>
        <v>3</v>
      </c>
      <c r="AC54" s="46">
        <f t="shared" si="2"/>
        <v>3</v>
      </c>
    </row>
    <row r="55" spans="1:29" s="4" customFormat="1" ht="12.6" customHeight="1" x14ac:dyDescent="0.25">
      <c r="A55" s="50" t="s">
        <v>98</v>
      </c>
      <c r="B55" s="30"/>
      <c r="C55" s="94">
        <f>SUM(C44:C54)</f>
        <v>99</v>
      </c>
      <c r="D55" s="32">
        <f t="shared" ref="D55:Z55" si="9">SUM(D44:D54)</f>
        <v>200</v>
      </c>
      <c r="E55" s="33">
        <f t="shared" si="9"/>
        <v>299</v>
      </c>
      <c r="F55" s="31">
        <f t="shared" si="9"/>
        <v>5</v>
      </c>
      <c r="G55" s="32">
        <f t="shared" si="9"/>
        <v>4</v>
      </c>
      <c r="H55" s="33">
        <f t="shared" si="9"/>
        <v>9</v>
      </c>
      <c r="I55" s="31">
        <f t="shared" si="9"/>
        <v>0</v>
      </c>
      <c r="J55" s="32">
        <f t="shared" si="9"/>
        <v>0</v>
      </c>
      <c r="K55" s="33">
        <f t="shared" si="9"/>
        <v>0</v>
      </c>
      <c r="L55" s="31">
        <f t="shared" si="9"/>
        <v>13</v>
      </c>
      <c r="M55" s="32">
        <f t="shared" si="9"/>
        <v>26</v>
      </c>
      <c r="N55" s="33">
        <f t="shared" si="9"/>
        <v>39</v>
      </c>
      <c r="O55" s="31">
        <f t="shared" si="9"/>
        <v>2</v>
      </c>
      <c r="P55" s="32">
        <f t="shared" si="9"/>
        <v>7</v>
      </c>
      <c r="Q55" s="33">
        <f t="shared" si="9"/>
        <v>9</v>
      </c>
      <c r="R55" s="30">
        <f t="shared" si="9"/>
        <v>0</v>
      </c>
      <c r="S55" s="30">
        <f t="shared" si="9"/>
        <v>0</v>
      </c>
      <c r="T55" s="30">
        <f t="shared" si="9"/>
        <v>0</v>
      </c>
      <c r="U55" s="31">
        <f t="shared" si="9"/>
        <v>15</v>
      </c>
      <c r="V55" s="32">
        <f t="shared" si="9"/>
        <v>16</v>
      </c>
      <c r="W55" s="33">
        <f t="shared" si="9"/>
        <v>31</v>
      </c>
      <c r="X55" s="31">
        <f t="shared" si="9"/>
        <v>9</v>
      </c>
      <c r="Y55" s="32">
        <f t="shared" si="9"/>
        <v>26</v>
      </c>
      <c r="Z55" s="33">
        <f t="shared" si="9"/>
        <v>35</v>
      </c>
      <c r="AA55" s="31">
        <f t="shared" si="0"/>
        <v>143</v>
      </c>
      <c r="AB55" s="32">
        <f t="shared" si="1"/>
        <v>279</v>
      </c>
      <c r="AC55" s="51">
        <f t="shared" si="2"/>
        <v>422</v>
      </c>
    </row>
    <row r="56" spans="1:29" ht="12.6" customHeight="1" x14ac:dyDescent="0.2">
      <c r="A56" s="123" t="s">
        <v>37</v>
      </c>
      <c r="B56" s="3" t="s">
        <v>2</v>
      </c>
      <c r="C56" s="12">
        <v>77</v>
      </c>
      <c r="D56" s="13">
        <v>19</v>
      </c>
      <c r="E56" s="14">
        <v>96</v>
      </c>
      <c r="F56" s="12">
        <v>7</v>
      </c>
      <c r="G56" s="13">
        <v>1</v>
      </c>
      <c r="H56" s="14">
        <v>8</v>
      </c>
      <c r="I56" s="12">
        <v>1</v>
      </c>
      <c r="J56" s="13"/>
      <c r="K56" s="14">
        <v>1</v>
      </c>
      <c r="L56" s="12">
        <v>3</v>
      </c>
      <c r="M56" s="13"/>
      <c r="N56" s="14">
        <v>3</v>
      </c>
      <c r="O56" s="12">
        <v>2</v>
      </c>
      <c r="P56" s="13"/>
      <c r="Q56" s="14">
        <v>2</v>
      </c>
      <c r="R56" s="87"/>
      <c r="S56" s="87"/>
      <c r="T56" s="87"/>
      <c r="U56" s="12"/>
      <c r="V56" s="13"/>
      <c r="W56" s="14"/>
      <c r="X56" s="12">
        <v>10</v>
      </c>
      <c r="Y56" s="13">
        <v>1</v>
      </c>
      <c r="Z56" s="14">
        <v>11</v>
      </c>
      <c r="AA56" s="12">
        <f t="shared" si="0"/>
        <v>100</v>
      </c>
      <c r="AB56" s="13">
        <f t="shared" si="1"/>
        <v>21</v>
      </c>
      <c r="AC56" s="46">
        <f t="shared" si="2"/>
        <v>121</v>
      </c>
    </row>
    <row r="57" spans="1:29" ht="12.6" customHeight="1" x14ac:dyDescent="0.2">
      <c r="A57" s="123" t="s">
        <v>38</v>
      </c>
      <c r="B57" s="3" t="s">
        <v>2</v>
      </c>
      <c r="C57" s="12">
        <v>24</v>
      </c>
      <c r="D57" s="13">
        <v>21</v>
      </c>
      <c r="E57" s="14">
        <v>45</v>
      </c>
      <c r="F57" s="12">
        <v>1</v>
      </c>
      <c r="G57" s="13">
        <v>1</v>
      </c>
      <c r="H57" s="14">
        <v>2</v>
      </c>
      <c r="I57" s="12"/>
      <c r="J57" s="13"/>
      <c r="K57" s="14"/>
      <c r="L57" s="12">
        <v>1</v>
      </c>
      <c r="M57" s="13"/>
      <c r="N57" s="14">
        <v>1</v>
      </c>
      <c r="O57" s="12"/>
      <c r="P57" s="13"/>
      <c r="Q57" s="14"/>
      <c r="R57" s="87"/>
      <c r="S57" s="87"/>
      <c r="T57" s="87"/>
      <c r="U57" s="12"/>
      <c r="V57" s="13"/>
      <c r="W57" s="14"/>
      <c r="X57" s="12">
        <v>1</v>
      </c>
      <c r="Y57" s="13">
        <v>1</v>
      </c>
      <c r="Z57" s="14">
        <v>2</v>
      </c>
      <c r="AA57" s="12">
        <f t="shared" si="0"/>
        <v>27</v>
      </c>
      <c r="AB57" s="13">
        <f t="shared" si="1"/>
        <v>23</v>
      </c>
      <c r="AC57" s="46">
        <f t="shared" si="2"/>
        <v>50</v>
      </c>
    </row>
    <row r="58" spans="1:29" ht="12.6" customHeight="1" x14ac:dyDescent="0.2">
      <c r="A58" s="123" t="s">
        <v>39</v>
      </c>
      <c r="B58" s="3" t="s">
        <v>2</v>
      </c>
      <c r="C58" s="12">
        <v>4</v>
      </c>
      <c r="D58" s="13">
        <v>3</v>
      </c>
      <c r="E58" s="14">
        <v>7</v>
      </c>
      <c r="F58" s="12"/>
      <c r="G58" s="13"/>
      <c r="H58" s="14"/>
      <c r="I58" s="12"/>
      <c r="J58" s="13"/>
      <c r="K58" s="14"/>
      <c r="L58" s="12"/>
      <c r="M58" s="13"/>
      <c r="N58" s="14"/>
      <c r="O58" s="12"/>
      <c r="P58" s="13"/>
      <c r="Q58" s="14"/>
      <c r="R58" s="87"/>
      <c r="S58" s="87"/>
      <c r="T58" s="87"/>
      <c r="U58" s="12"/>
      <c r="V58" s="13"/>
      <c r="W58" s="14"/>
      <c r="X58" s="12"/>
      <c r="Y58" s="13">
        <v>1</v>
      </c>
      <c r="Z58" s="14">
        <v>1</v>
      </c>
      <c r="AA58" s="12">
        <f t="shared" si="0"/>
        <v>4</v>
      </c>
      <c r="AB58" s="13">
        <f t="shared" si="1"/>
        <v>4</v>
      </c>
      <c r="AC58" s="46">
        <f t="shared" si="2"/>
        <v>8</v>
      </c>
    </row>
    <row r="59" spans="1:29" ht="12.6" customHeight="1" x14ac:dyDescent="0.2">
      <c r="A59" s="123" t="s">
        <v>40</v>
      </c>
      <c r="B59" s="3" t="s">
        <v>2</v>
      </c>
      <c r="C59" s="12">
        <v>27</v>
      </c>
      <c r="D59" s="13">
        <v>6</v>
      </c>
      <c r="E59" s="14">
        <v>33</v>
      </c>
      <c r="F59" s="12">
        <v>1</v>
      </c>
      <c r="G59" s="13"/>
      <c r="H59" s="14">
        <v>1</v>
      </c>
      <c r="I59" s="12"/>
      <c r="J59" s="13"/>
      <c r="K59" s="14"/>
      <c r="L59" s="12"/>
      <c r="M59" s="13"/>
      <c r="N59" s="14"/>
      <c r="O59" s="12"/>
      <c r="P59" s="13"/>
      <c r="Q59" s="14"/>
      <c r="R59" s="87"/>
      <c r="S59" s="87"/>
      <c r="T59" s="87"/>
      <c r="U59" s="12">
        <v>1</v>
      </c>
      <c r="V59" s="13"/>
      <c r="W59" s="14">
        <v>1</v>
      </c>
      <c r="X59" s="12">
        <v>1</v>
      </c>
      <c r="Y59" s="13">
        <v>1</v>
      </c>
      <c r="Z59" s="14">
        <v>2</v>
      </c>
      <c r="AA59" s="12">
        <f t="shared" si="0"/>
        <v>30</v>
      </c>
      <c r="AB59" s="13">
        <f t="shared" si="1"/>
        <v>7</v>
      </c>
      <c r="AC59" s="46">
        <f t="shared" si="2"/>
        <v>37</v>
      </c>
    </row>
    <row r="60" spans="1:29" ht="12.6" customHeight="1" x14ac:dyDescent="0.2">
      <c r="A60" s="123" t="s">
        <v>41</v>
      </c>
      <c r="B60" s="3" t="s">
        <v>85</v>
      </c>
      <c r="C60" s="12">
        <v>2</v>
      </c>
      <c r="D60" s="13"/>
      <c r="E60" s="14">
        <v>2</v>
      </c>
      <c r="F60" s="12"/>
      <c r="G60" s="13"/>
      <c r="H60" s="14"/>
      <c r="I60" s="12"/>
      <c r="J60" s="13"/>
      <c r="K60" s="14"/>
      <c r="L60" s="12"/>
      <c r="M60" s="13"/>
      <c r="N60" s="14"/>
      <c r="O60" s="12"/>
      <c r="P60" s="13"/>
      <c r="Q60" s="14"/>
      <c r="R60" s="87"/>
      <c r="S60" s="87"/>
      <c r="T60" s="87"/>
      <c r="U60" s="12"/>
      <c r="V60" s="13"/>
      <c r="W60" s="14"/>
      <c r="X60" s="12"/>
      <c r="Y60" s="13"/>
      <c r="Z60" s="14"/>
      <c r="AA60" s="12">
        <f t="shared" si="0"/>
        <v>2</v>
      </c>
      <c r="AB60" s="13">
        <f t="shared" si="1"/>
        <v>0</v>
      </c>
      <c r="AC60" s="46">
        <f t="shared" si="2"/>
        <v>2</v>
      </c>
    </row>
    <row r="61" spans="1:29" s="4" customFormat="1" ht="12.6" customHeight="1" x14ac:dyDescent="0.2">
      <c r="A61" s="66" t="s">
        <v>99</v>
      </c>
      <c r="B61" s="9"/>
      <c r="C61" s="15">
        <f>SUM(C56:C60)</f>
        <v>134</v>
      </c>
      <c r="D61" s="16">
        <f t="shared" ref="D61:Z61" si="10">SUM(D56:D60)</f>
        <v>49</v>
      </c>
      <c r="E61" s="17">
        <f t="shared" si="10"/>
        <v>183</v>
      </c>
      <c r="F61" s="15">
        <f t="shared" si="10"/>
        <v>9</v>
      </c>
      <c r="G61" s="16">
        <f t="shared" si="10"/>
        <v>2</v>
      </c>
      <c r="H61" s="17">
        <f t="shared" si="10"/>
        <v>11</v>
      </c>
      <c r="I61" s="15">
        <f t="shared" si="10"/>
        <v>1</v>
      </c>
      <c r="J61" s="16">
        <f t="shared" si="10"/>
        <v>0</v>
      </c>
      <c r="K61" s="17">
        <f t="shared" si="10"/>
        <v>1</v>
      </c>
      <c r="L61" s="15">
        <f t="shared" si="10"/>
        <v>4</v>
      </c>
      <c r="M61" s="16">
        <f t="shared" si="10"/>
        <v>0</v>
      </c>
      <c r="N61" s="17">
        <f t="shared" si="10"/>
        <v>4</v>
      </c>
      <c r="O61" s="15">
        <f t="shared" si="10"/>
        <v>2</v>
      </c>
      <c r="P61" s="16">
        <f t="shared" si="10"/>
        <v>0</v>
      </c>
      <c r="Q61" s="17">
        <f t="shared" si="10"/>
        <v>2</v>
      </c>
      <c r="R61" s="88">
        <f t="shared" si="10"/>
        <v>0</v>
      </c>
      <c r="S61" s="88">
        <f t="shared" si="10"/>
        <v>0</v>
      </c>
      <c r="T61" s="88">
        <f t="shared" si="10"/>
        <v>0</v>
      </c>
      <c r="U61" s="15">
        <f t="shared" si="10"/>
        <v>1</v>
      </c>
      <c r="V61" s="16">
        <f t="shared" si="10"/>
        <v>0</v>
      </c>
      <c r="W61" s="17">
        <f t="shared" si="10"/>
        <v>1</v>
      </c>
      <c r="X61" s="15">
        <f t="shared" si="10"/>
        <v>12</v>
      </c>
      <c r="Y61" s="16">
        <f t="shared" si="10"/>
        <v>4</v>
      </c>
      <c r="Z61" s="17">
        <f t="shared" si="10"/>
        <v>16</v>
      </c>
      <c r="AA61" s="15">
        <f t="shared" si="0"/>
        <v>163</v>
      </c>
      <c r="AB61" s="16">
        <f t="shared" si="1"/>
        <v>55</v>
      </c>
      <c r="AC61" s="47">
        <f t="shared" si="2"/>
        <v>218</v>
      </c>
    </row>
    <row r="62" spans="1:29" ht="12.6" customHeight="1" x14ac:dyDescent="0.2">
      <c r="A62" s="575" t="s">
        <v>42</v>
      </c>
      <c r="B62" s="11" t="s">
        <v>2</v>
      </c>
      <c r="C62" s="12">
        <v>133</v>
      </c>
      <c r="D62" s="13">
        <v>6</v>
      </c>
      <c r="E62" s="14">
        <v>139</v>
      </c>
      <c r="F62" s="12">
        <v>3</v>
      </c>
      <c r="G62" s="13"/>
      <c r="H62" s="14">
        <v>3</v>
      </c>
      <c r="I62" s="12">
        <v>1</v>
      </c>
      <c r="J62" s="13"/>
      <c r="K62" s="14">
        <v>1</v>
      </c>
      <c r="L62" s="12">
        <v>3</v>
      </c>
      <c r="M62" s="13"/>
      <c r="N62" s="14">
        <v>3</v>
      </c>
      <c r="O62" s="12">
        <v>1</v>
      </c>
      <c r="P62" s="13"/>
      <c r="Q62" s="14">
        <v>1</v>
      </c>
      <c r="R62" s="87"/>
      <c r="S62" s="87"/>
      <c r="T62" s="87"/>
      <c r="U62" s="12">
        <v>3</v>
      </c>
      <c r="V62" s="13"/>
      <c r="W62" s="14">
        <v>3</v>
      </c>
      <c r="X62" s="12">
        <v>4</v>
      </c>
      <c r="Y62" s="13"/>
      <c r="Z62" s="14">
        <v>4</v>
      </c>
      <c r="AA62" s="12">
        <f t="shared" si="0"/>
        <v>148</v>
      </c>
      <c r="AB62" s="13">
        <f t="shared" si="1"/>
        <v>6</v>
      </c>
      <c r="AC62" s="46">
        <f t="shared" si="2"/>
        <v>154</v>
      </c>
    </row>
    <row r="63" spans="1:29" ht="12.6" customHeight="1" x14ac:dyDescent="0.2">
      <c r="A63" s="562"/>
      <c r="B63" s="3" t="s">
        <v>90</v>
      </c>
      <c r="C63" s="12"/>
      <c r="D63" s="13">
        <v>1</v>
      </c>
      <c r="E63" s="14">
        <v>1</v>
      </c>
      <c r="F63" s="12"/>
      <c r="G63" s="13"/>
      <c r="H63" s="14"/>
      <c r="I63" s="12"/>
      <c r="J63" s="13"/>
      <c r="K63" s="14"/>
      <c r="L63" s="12"/>
      <c r="M63" s="13"/>
      <c r="N63" s="14"/>
      <c r="O63" s="12"/>
      <c r="P63" s="13"/>
      <c r="Q63" s="14"/>
      <c r="R63" s="87"/>
      <c r="S63" s="87"/>
      <c r="T63" s="87"/>
      <c r="U63" s="12"/>
      <c r="V63" s="13"/>
      <c r="W63" s="14"/>
      <c r="X63" s="12"/>
      <c r="Y63" s="13"/>
      <c r="Z63" s="14"/>
      <c r="AA63" s="12"/>
      <c r="AB63" s="13"/>
      <c r="AC63" s="46"/>
    </row>
    <row r="64" spans="1:29" ht="12.6" customHeight="1" x14ac:dyDescent="0.2">
      <c r="A64" s="123" t="s">
        <v>43</v>
      </c>
      <c r="B64" s="3" t="s">
        <v>87</v>
      </c>
      <c r="C64" s="12">
        <v>1</v>
      </c>
      <c r="D64" s="13"/>
      <c r="E64" s="14">
        <v>1</v>
      </c>
      <c r="F64" s="12"/>
      <c r="G64" s="13"/>
      <c r="H64" s="14"/>
      <c r="I64" s="12"/>
      <c r="J64" s="13"/>
      <c r="K64" s="14"/>
      <c r="L64" s="12"/>
      <c r="M64" s="13"/>
      <c r="N64" s="14"/>
      <c r="O64" s="12"/>
      <c r="P64" s="13"/>
      <c r="Q64" s="14"/>
      <c r="R64" s="87"/>
      <c r="S64" s="87"/>
      <c r="T64" s="87"/>
      <c r="U64" s="12"/>
      <c r="V64" s="13"/>
      <c r="W64" s="14"/>
      <c r="X64" s="12"/>
      <c r="Y64" s="13"/>
      <c r="Z64" s="14"/>
      <c r="AA64" s="12">
        <f t="shared" si="0"/>
        <v>1</v>
      </c>
      <c r="AB64" s="13">
        <f t="shared" si="1"/>
        <v>0</v>
      </c>
      <c r="AC64" s="46">
        <f t="shared" si="2"/>
        <v>1</v>
      </c>
    </row>
    <row r="65" spans="1:29" ht="12.6" customHeight="1" x14ac:dyDescent="0.2">
      <c r="A65" s="123" t="s">
        <v>44</v>
      </c>
      <c r="B65" s="3" t="s">
        <v>86</v>
      </c>
      <c r="C65" s="12">
        <v>15</v>
      </c>
      <c r="D65" s="13">
        <v>2</v>
      </c>
      <c r="E65" s="14">
        <v>17</v>
      </c>
      <c r="F65" s="12">
        <v>6</v>
      </c>
      <c r="G65" s="13"/>
      <c r="H65" s="14">
        <v>6</v>
      </c>
      <c r="I65" s="12"/>
      <c r="J65" s="13"/>
      <c r="K65" s="14"/>
      <c r="L65" s="12"/>
      <c r="M65" s="13"/>
      <c r="N65" s="14"/>
      <c r="O65" s="12"/>
      <c r="P65" s="13"/>
      <c r="Q65" s="14"/>
      <c r="R65" s="87"/>
      <c r="S65" s="87"/>
      <c r="T65" s="87"/>
      <c r="U65" s="12">
        <v>1</v>
      </c>
      <c r="V65" s="13"/>
      <c r="W65" s="14">
        <v>1</v>
      </c>
      <c r="X65" s="12"/>
      <c r="Y65" s="13"/>
      <c r="Z65" s="14"/>
      <c r="AA65" s="12">
        <f t="shared" si="0"/>
        <v>22</v>
      </c>
      <c r="AB65" s="13">
        <f t="shared" si="1"/>
        <v>2</v>
      </c>
      <c r="AC65" s="46">
        <f t="shared" si="2"/>
        <v>24</v>
      </c>
    </row>
    <row r="66" spans="1:29" s="4" customFormat="1" ht="12.6" customHeight="1" x14ac:dyDescent="0.2">
      <c r="A66" s="66" t="s">
        <v>100</v>
      </c>
      <c r="B66" s="9"/>
      <c r="C66" s="15">
        <f>SUM(C62:C65)</f>
        <v>149</v>
      </c>
      <c r="D66" s="16">
        <f t="shared" ref="D66:Z66" si="11">SUM(D62:D65)</f>
        <v>9</v>
      </c>
      <c r="E66" s="17">
        <f t="shared" si="11"/>
        <v>158</v>
      </c>
      <c r="F66" s="15">
        <f t="shared" si="11"/>
        <v>9</v>
      </c>
      <c r="G66" s="16">
        <f t="shared" si="11"/>
        <v>0</v>
      </c>
      <c r="H66" s="17">
        <f t="shared" si="11"/>
        <v>9</v>
      </c>
      <c r="I66" s="15">
        <f t="shared" si="11"/>
        <v>1</v>
      </c>
      <c r="J66" s="16">
        <f t="shared" si="11"/>
        <v>0</v>
      </c>
      <c r="K66" s="17">
        <f t="shared" si="11"/>
        <v>1</v>
      </c>
      <c r="L66" s="15">
        <f t="shared" si="11"/>
        <v>3</v>
      </c>
      <c r="M66" s="16">
        <f t="shared" si="11"/>
        <v>0</v>
      </c>
      <c r="N66" s="17">
        <f t="shared" si="11"/>
        <v>3</v>
      </c>
      <c r="O66" s="15">
        <f t="shared" si="11"/>
        <v>1</v>
      </c>
      <c r="P66" s="16">
        <f t="shared" si="11"/>
        <v>0</v>
      </c>
      <c r="Q66" s="17">
        <f t="shared" si="11"/>
        <v>1</v>
      </c>
      <c r="R66" s="88">
        <f t="shared" si="11"/>
        <v>0</v>
      </c>
      <c r="S66" s="88">
        <f t="shared" si="11"/>
        <v>0</v>
      </c>
      <c r="T66" s="88">
        <f t="shared" si="11"/>
        <v>0</v>
      </c>
      <c r="U66" s="15">
        <f t="shared" si="11"/>
        <v>4</v>
      </c>
      <c r="V66" s="16">
        <f t="shared" si="11"/>
        <v>0</v>
      </c>
      <c r="W66" s="17">
        <f t="shared" si="11"/>
        <v>4</v>
      </c>
      <c r="X66" s="15">
        <f t="shared" si="11"/>
        <v>4</v>
      </c>
      <c r="Y66" s="16">
        <f t="shared" si="11"/>
        <v>0</v>
      </c>
      <c r="Z66" s="17">
        <f t="shared" si="11"/>
        <v>4</v>
      </c>
      <c r="AA66" s="15">
        <f t="shared" si="0"/>
        <v>171</v>
      </c>
      <c r="AB66" s="16">
        <f t="shared" si="1"/>
        <v>9</v>
      </c>
      <c r="AC66" s="47">
        <f t="shared" si="2"/>
        <v>180</v>
      </c>
    </row>
    <row r="67" spans="1:29" ht="12.6" customHeight="1" x14ac:dyDescent="0.2">
      <c r="A67" s="123" t="s">
        <v>45</v>
      </c>
      <c r="B67" s="3" t="s">
        <v>85</v>
      </c>
      <c r="C67" s="12">
        <v>1</v>
      </c>
      <c r="D67" s="13"/>
      <c r="E67" s="14">
        <v>1</v>
      </c>
      <c r="F67" s="12"/>
      <c r="G67" s="13"/>
      <c r="H67" s="14"/>
      <c r="I67" s="12"/>
      <c r="J67" s="13"/>
      <c r="K67" s="14"/>
      <c r="L67" s="12"/>
      <c r="M67" s="13"/>
      <c r="N67" s="14"/>
      <c r="O67" s="12"/>
      <c r="P67" s="13"/>
      <c r="Q67" s="14"/>
      <c r="R67" s="87"/>
      <c r="S67" s="87"/>
      <c r="T67" s="87"/>
      <c r="U67" s="12"/>
      <c r="V67" s="13"/>
      <c r="W67" s="14"/>
      <c r="X67" s="12"/>
      <c r="Y67" s="13"/>
      <c r="Z67" s="14"/>
      <c r="AA67" s="12">
        <f t="shared" si="0"/>
        <v>1</v>
      </c>
      <c r="AB67" s="13">
        <f t="shared" si="1"/>
        <v>0</v>
      </c>
      <c r="AC67" s="46">
        <f t="shared" si="2"/>
        <v>1</v>
      </c>
    </row>
    <row r="68" spans="1:29" ht="12.6" customHeight="1" x14ac:dyDescent="0.2">
      <c r="A68" s="123" t="s">
        <v>46</v>
      </c>
      <c r="B68" s="3" t="s">
        <v>85</v>
      </c>
      <c r="C68" s="12"/>
      <c r="D68" s="13"/>
      <c r="E68" s="14"/>
      <c r="F68" s="12">
        <v>1</v>
      </c>
      <c r="G68" s="13"/>
      <c r="H68" s="14">
        <v>1</v>
      </c>
      <c r="I68" s="12"/>
      <c r="J68" s="13"/>
      <c r="K68" s="14"/>
      <c r="L68" s="12"/>
      <c r="M68" s="13"/>
      <c r="N68" s="14"/>
      <c r="O68" s="12"/>
      <c r="P68" s="13"/>
      <c r="Q68" s="14"/>
      <c r="R68" s="87"/>
      <c r="S68" s="87"/>
      <c r="T68" s="87"/>
      <c r="U68" s="12"/>
      <c r="V68" s="13"/>
      <c r="W68" s="14"/>
      <c r="X68" s="12"/>
      <c r="Y68" s="13"/>
      <c r="Z68" s="14"/>
      <c r="AA68" s="12">
        <f t="shared" si="0"/>
        <v>1</v>
      </c>
      <c r="AB68" s="13">
        <f t="shared" si="1"/>
        <v>0</v>
      </c>
      <c r="AC68" s="46">
        <f t="shared" si="2"/>
        <v>1</v>
      </c>
    </row>
    <row r="69" spans="1:29" ht="12.6" customHeight="1" x14ac:dyDescent="0.2">
      <c r="A69" s="123" t="s">
        <v>47</v>
      </c>
      <c r="B69" s="3" t="s">
        <v>2</v>
      </c>
      <c r="C69" s="12">
        <v>17</v>
      </c>
      <c r="D69" s="13">
        <v>16</v>
      </c>
      <c r="E69" s="14">
        <v>33</v>
      </c>
      <c r="F69" s="12">
        <v>1</v>
      </c>
      <c r="G69" s="13"/>
      <c r="H69" s="14">
        <v>1</v>
      </c>
      <c r="I69" s="12"/>
      <c r="J69" s="13"/>
      <c r="K69" s="14"/>
      <c r="L69" s="12"/>
      <c r="M69" s="13"/>
      <c r="N69" s="14"/>
      <c r="O69" s="12"/>
      <c r="P69" s="13"/>
      <c r="Q69" s="14"/>
      <c r="R69" s="87"/>
      <c r="S69" s="87"/>
      <c r="T69" s="87"/>
      <c r="U69" s="12"/>
      <c r="V69" s="13"/>
      <c r="W69" s="14"/>
      <c r="X69" s="12">
        <v>2</v>
      </c>
      <c r="Y69" s="13">
        <v>3</v>
      </c>
      <c r="Z69" s="14">
        <v>5</v>
      </c>
      <c r="AA69" s="12">
        <f t="shared" si="0"/>
        <v>20</v>
      </c>
      <c r="AB69" s="13">
        <f t="shared" si="1"/>
        <v>19</v>
      </c>
      <c r="AC69" s="46">
        <f t="shared" si="2"/>
        <v>39</v>
      </c>
    </row>
    <row r="70" spans="1:29" ht="12.6" customHeight="1" x14ac:dyDescent="0.2">
      <c r="A70" s="123" t="s">
        <v>48</v>
      </c>
      <c r="B70" s="3" t="s">
        <v>89</v>
      </c>
      <c r="C70" s="12">
        <v>63</v>
      </c>
      <c r="D70" s="13">
        <v>38</v>
      </c>
      <c r="E70" s="14">
        <v>101</v>
      </c>
      <c r="F70" s="12">
        <v>18</v>
      </c>
      <c r="G70" s="13">
        <v>3</v>
      </c>
      <c r="H70" s="14">
        <v>21</v>
      </c>
      <c r="I70" s="12"/>
      <c r="J70" s="13"/>
      <c r="K70" s="14"/>
      <c r="L70" s="12"/>
      <c r="M70" s="13"/>
      <c r="N70" s="14"/>
      <c r="O70" s="12">
        <v>3</v>
      </c>
      <c r="P70" s="13">
        <v>2</v>
      </c>
      <c r="Q70" s="14">
        <v>5</v>
      </c>
      <c r="R70" s="87"/>
      <c r="S70" s="87"/>
      <c r="T70" s="87"/>
      <c r="U70" s="12"/>
      <c r="V70" s="13"/>
      <c r="W70" s="14"/>
      <c r="X70" s="12">
        <v>4</v>
      </c>
      <c r="Y70" s="13">
        <v>1</v>
      </c>
      <c r="Z70" s="14">
        <v>5</v>
      </c>
      <c r="AA70" s="12">
        <f t="shared" ref="AA70:AA137" si="12">X70+U70+R70+O70+L70+I70+F70+C70</f>
        <v>88</v>
      </c>
      <c r="AB70" s="13">
        <f t="shared" ref="AB70:AB137" si="13">Y70+V70+S70+P70+M70+J70+G70+D70</f>
        <v>44</v>
      </c>
      <c r="AC70" s="46">
        <f t="shared" ref="AC70:AC137" si="14">Z70+W70+T70+Q70+N70+K70+H70+E70</f>
        <v>132</v>
      </c>
    </row>
    <row r="71" spans="1:29" ht="12.6" customHeight="1" x14ac:dyDescent="0.2">
      <c r="A71" s="123" t="s">
        <v>49</v>
      </c>
      <c r="B71" s="3" t="s">
        <v>87</v>
      </c>
      <c r="C71" s="12">
        <v>4</v>
      </c>
      <c r="D71" s="13">
        <v>2</v>
      </c>
      <c r="E71" s="14">
        <v>6</v>
      </c>
      <c r="F71" s="12">
        <v>1</v>
      </c>
      <c r="G71" s="13"/>
      <c r="H71" s="14">
        <v>1</v>
      </c>
      <c r="I71" s="12"/>
      <c r="J71" s="13">
        <v>1</v>
      </c>
      <c r="K71" s="14">
        <v>1</v>
      </c>
      <c r="L71" s="12"/>
      <c r="M71" s="13"/>
      <c r="N71" s="14"/>
      <c r="O71" s="12"/>
      <c r="P71" s="13"/>
      <c r="Q71" s="14"/>
      <c r="R71" s="87"/>
      <c r="S71" s="87"/>
      <c r="T71" s="87"/>
      <c r="U71" s="12"/>
      <c r="V71" s="13"/>
      <c r="W71" s="14"/>
      <c r="X71" s="12">
        <v>1</v>
      </c>
      <c r="Y71" s="13"/>
      <c r="Z71" s="14">
        <v>1</v>
      </c>
      <c r="AA71" s="12">
        <f t="shared" si="12"/>
        <v>6</v>
      </c>
      <c r="AB71" s="13">
        <f t="shared" si="13"/>
        <v>3</v>
      </c>
      <c r="AC71" s="46">
        <f t="shared" si="14"/>
        <v>9</v>
      </c>
    </row>
    <row r="72" spans="1:29" ht="12.6" customHeight="1" x14ac:dyDescent="0.2">
      <c r="A72" s="123" t="s">
        <v>50</v>
      </c>
      <c r="B72" s="3" t="s">
        <v>86</v>
      </c>
      <c r="C72" s="12">
        <v>31</v>
      </c>
      <c r="D72" s="13">
        <v>17</v>
      </c>
      <c r="E72" s="14">
        <v>48</v>
      </c>
      <c r="F72" s="12">
        <v>14</v>
      </c>
      <c r="G72" s="13">
        <v>1</v>
      </c>
      <c r="H72" s="14">
        <v>15</v>
      </c>
      <c r="I72" s="12"/>
      <c r="J72" s="13"/>
      <c r="K72" s="14"/>
      <c r="L72" s="12">
        <v>1</v>
      </c>
      <c r="M72" s="13"/>
      <c r="N72" s="14">
        <v>1</v>
      </c>
      <c r="O72" s="12">
        <v>1</v>
      </c>
      <c r="P72" s="13">
        <v>1</v>
      </c>
      <c r="Q72" s="14">
        <v>2</v>
      </c>
      <c r="R72" s="87"/>
      <c r="S72" s="87"/>
      <c r="T72" s="87"/>
      <c r="U72" s="12"/>
      <c r="V72" s="13"/>
      <c r="W72" s="14"/>
      <c r="X72" s="12">
        <v>2</v>
      </c>
      <c r="Y72" s="13"/>
      <c r="Z72" s="14">
        <v>2</v>
      </c>
      <c r="AA72" s="12">
        <f t="shared" si="12"/>
        <v>49</v>
      </c>
      <c r="AB72" s="13">
        <f t="shared" si="13"/>
        <v>19</v>
      </c>
      <c r="AC72" s="46">
        <f t="shared" si="14"/>
        <v>68</v>
      </c>
    </row>
    <row r="73" spans="1:29" s="4" customFormat="1" ht="12.6" customHeight="1" x14ac:dyDescent="0.2">
      <c r="A73" s="66" t="s">
        <v>101</v>
      </c>
      <c r="B73" s="9"/>
      <c r="C73" s="15">
        <f>SUM(C67:C72)</f>
        <v>116</v>
      </c>
      <c r="D73" s="16">
        <f t="shared" ref="D73:Z73" si="15">SUM(D67:D72)</f>
        <v>73</v>
      </c>
      <c r="E73" s="17">
        <f t="shared" si="15"/>
        <v>189</v>
      </c>
      <c r="F73" s="15">
        <f t="shared" si="15"/>
        <v>35</v>
      </c>
      <c r="G73" s="16">
        <f t="shared" si="15"/>
        <v>4</v>
      </c>
      <c r="H73" s="17">
        <f t="shared" si="15"/>
        <v>39</v>
      </c>
      <c r="I73" s="15">
        <f t="shared" si="15"/>
        <v>0</v>
      </c>
      <c r="J73" s="16">
        <f t="shared" si="15"/>
        <v>1</v>
      </c>
      <c r="K73" s="17">
        <f t="shared" si="15"/>
        <v>1</v>
      </c>
      <c r="L73" s="15">
        <f t="shared" si="15"/>
        <v>1</v>
      </c>
      <c r="M73" s="16">
        <f t="shared" si="15"/>
        <v>0</v>
      </c>
      <c r="N73" s="17">
        <f t="shared" si="15"/>
        <v>1</v>
      </c>
      <c r="O73" s="15">
        <f t="shared" si="15"/>
        <v>4</v>
      </c>
      <c r="P73" s="16">
        <f t="shared" si="15"/>
        <v>3</v>
      </c>
      <c r="Q73" s="17">
        <f t="shared" si="15"/>
        <v>7</v>
      </c>
      <c r="R73" s="88">
        <f t="shared" si="15"/>
        <v>0</v>
      </c>
      <c r="S73" s="88">
        <f t="shared" si="15"/>
        <v>0</v>
      </c>
      <c r="T73" s="88">
        <f t="shared" si="15"/>
        <v>0</v>
      </c>
      <c r="U73" s="15">
        <f t="shared" si="15"/>
        <v>0</v>
      </c>
      <c r="V73" s="16">
        <f t="shared" si="15"/>
        <v>0</v>
      </c>
      <c r="W73" s="17">
        <f t="shared" si="15"/>
        <v>0</v>
      </c>
      <c r="X73" s="15">
        <f t="shared" si="15"/>
        <v>9</v>
      </c>
      <c r="Y73" s="16">
        <f t="shared" si="15"/>
        <v>4</v>
      </c>
      <c r="Z73" s="17">
        <f t="shared" si="15"/>
        <v>13</v>
      </c>
      <c r="AA73" s="15">
        <f t="shared" si="12"/>
        <v>165</v>
      </c>
      <c r="AB73" s="16">
        <f t="shared" si="13"/>
        <v>85</v>
      </c>
      <c r="AC73" s="47">
        <f t="shared" si="14"/>
        <v>250</v>
      </c>
    </row>
    <row r="74" spans="1:29" ht="12.6" customHeight="1" x14ac:dyDescent="0.2">
      <c r="A74" s="123" t="s">
        <v>172</v>
      </c>
      <c r="B74" s="3" t="s">
        <v>2</v>
      </c>
      <c r="C74" s="12">
        <v>66</v>
      </c>
      <c r="D74" s="13"/>
      <c r="E74" s="14">
        <v>66</v>
      </c>
      <c r="F74" s="12">
        <v>14</v>
      </c>
      <c r="G74" s="13">
        <v>1</v>
      </c>
      <c r="H74" s="14">
        <v>15</v>
      </c>
      <c r="I74" s="12">
        <v>3</v>
      </c>
      <c r="J74" s="13"/>
      <c r="K74" s="14">
        <v>3</v>
      </c>
      <c r="L74" s="12"/>
      <c r="M74" s="13"/>
      <c r="N74" s="14"/>
      <c r="O74" s="12">
        <v>2</v>
      </c>
      <c r="P74" s="13"/>
      <c r="Q74" s="14">
        <v>2</v>
      </c>
      <c r="R74" s="87"/>
      <c r="S74" s="87"/>
      <c r="T74" s="87"/>
      <c r="U74" s="12">
        <v>1</v>
      </c>
      <c r="V74" s="13"/>
      <c r="W74" s="14">
        <v>1</v>
      </c>
      <c r="X74" s="12">
        <v>7</v>
      </c>
      <c r="Y74" s="13"/>
      <c r="Z74" s="14">
        <v>7</v>
      </c>
      <c r="AA74" s="12">
        <f t="shared" si="12"/>
        <v>93</v>
      </c>
      <c r="AB74" s="13">
        <f t="shared" si="13"/>
        <v>1</v>
      </c>
      <c r="AC74" s="46">
        <f t="shared" si="14"/>
        <v>94</v>
      </c>
    </row>
    <row r="75" spans="1:29" ht="12.6" customHeight="1" x14ac:dyDescent="0.2">
      <c r="A75" s="123" t="s">
        <v>173</v>
      </c>
      <c r="B75" s="3" t="s">
        <v>88</v>
      </c>
      <c r="C75" s="12">
        <v>8</v>
      </c>
      <c r="D75" s="13"/>
      <c r="E75" s="14">
        <v>8</v>
      </c>
      <c r="F75" s="12"/>
      <c r="G75" s="13"/>
      <c r="H75" s="14"/>
      <c r="I75" s="12"/>
      <c r="J75" s="13"/>
      <c r="K75" s="14"/>
      <c r="L75" s="12"/>
      <c r="M75" s="13"/>
      <c r="N75" s="14"/>
      <c r="O75" s="12"/>
      <c r="P75" s="13"/>
      <c r="Q75" s="14"/>
      <c r="R75" s="87"/>
      <c r="S75" s="87"/>
      <c r="T75" s="87"/>
      <c r="U75" s="12"/>
      <c r="V75" s="13"/>
      <c r="W75" s="14"/>
      <c r="X75" s="12"/>
      <c r="Y75" s="13"/>
      <c r="Z75" s="14"/>
      <c r="AA75" s="12">
        <f t="shared" si="12"/>
        <v>8</v>
      </c>
      <c r="AB75" s="13">
        <f t="shared" si="13"/>
        <v>0</v>
      </c>
      <c r="AC75" s="46">
        <f t="shared" si="14"/>
        <v>8</v>
      </c>
    </row>
    <row r="76" spans="1:29" ht="12.6" customHeight="1" x14ac:dyDescent="0.2">
      <c r="A76" s="562" t="s">
        <v>51</v>
      </c>
      <c r="B76" s="3" t="s">
        <v>2</v>
      </c>
      <c r="C76" s="12">
        <v>146</v>
      </c>
      <c r="D76" s="13">
        <v>16</v>
      </c>
      <c r="E76" s="14">
        <v>162</v>
      </c>
      <c r="F76" s="12">
        <v>6</v>
      </c>
      <c r="G76" s="13"/>
      <c r="H76" s="14">
        <v>6</v>
      </c>
      <c r="I76" s="12">
        <v>1</v>
      </c>
      <c r="J76" s="13">
        <v>1</v>
      </c>
      <c r="K76" s="14">
        <v>2</v>
      </c>
      <c r="L76" s="12">
        <v>2</v>
      </c>
      <c r="M76" s="13"/>
      <c r="N76" s="14">
        <v>2</v>
      </c>
      <c r="O76" s="12">
        <v>3</v>
      </c>
      <c r="P76" s="13"/>
      <c r="Q76" s="14">
        <v>3</v>
      </c>
      <c r="R76" s="87"/>
      <c r="S76" s="87"/>
      <c r="T76" s="87"/>
      <c r="U76" s="12"/>
      <c r="V76" s="13"/>
      <c r="W76" s="14"/>
      <c r="X76" s="12">
        <v>10</v>
      </c>
      <c r="Y76" s="13"/>
      <c r="Z76" s="14">
        <v>10</v>
      </c>
      <c r="AA76" s="12">
        <f t="shared" si="12"/>
        <v>168</v>
      </c>
      <c r="AB76" s="13">
        <f t="shared" si="13"/>
        <v>17</v>
      </c>
      <c r="AC76" s="46">
        <f t="shared" si="14"/>
        <v>185</v>
      </c>
    </row>
    <row r="77" spans="1:29" ht="12.6" customHeight="1" x14ac:dyDescent="0.2">
      <c r="A77" s="562"/>
      <c r="B77" s="3" t="s">
        <v>90</v>
      </c>
      <c r="C77" s="12">
        <v>1</v>
      </c>
      <c r="D77" s="13"/>
      <c r="E77" s="14">
        <v>1</v>
      </c>
      <c r="F77" s="12"/>
      <c r="G77" s="13"/>
      <c r="H77" s="14"/>
      <c r="I77" s="12"/>
      <c r="J77" s="13"/>
      <c r="K77" s="14"/>
      <c r="L77" s="12"/>
      <c r="M77" s="13"/>
      <c r="N77" s="14"/>
      <c r="O77" s="12"/>
      <c r="P77" s="13"/>
      <c r="Q77" s="14"/>
      <c r="R77" s="87"/>
      <c r="S77" s="87"/>
      <c r="T77" s="87"/>
      <c r="U77" s="12"/>
      <c r="V77" s="13"/>
      <c r="W77" s="14"/>
      <c r="X77" s="12"/>
      <c r="Y77" s="13"/>
      <c r="Z77" s="14"/>
      <c r="AA77" s="12"/>
      <c r="AB77" s="13"/>
      <c r="AC77" s="46"/>
    </row>
    <row r="78" spans="1:29" ht="12.6" customHeight="1" x14ac:dyDescent="0.2">
      <c r="A78" s="123" t="s">
        <v>52</v>
      </c>
      <c r="B78" s="3" t="s">
        <v>85</v>
      </c>
      <c r="C78" s="12">
        <v>1</v>
      </c>
      <c r="D78" s="13">
        <v>1</v>
      </c>
      <c r="E78" s="14">
        <v>2</v>
      </c>
      <c r="F78" s="12">
        <v>2</v>
      </c>
      <c r="G78" s="13"/>
      <c r="H78" s="14">
        <v>2</v>
      </c>
      <c r="I78" s="12"/>
      <c r="J78" s="13"/>
      <c r="K78" s="14"/>
      <c r="L78" s="12"/>
      <c r="M78" s="13"/>
      <c r="N78" s="14"/>
      <c r="O78" s="12"/>
      <c r="P78" s="13"/>
      <c r="Q78" s="14"/>
      <c r="R78" s="87"/>
      <c r="S78" s="87"/>
      <c r="T78" s="87"/>
      <c r="U78" s="12"/>
      <c r="V78" s="13"/>
      <c r="W78" s="14"/>
      <c r="X78" s="12">
        <v>2</v>
      </c>
      <c r="Y78" s="13"/>
      <c r="Z78" s="14">
        <v>2</v>
      </c>
      <c r="AA78" s="12">
        <f t="shared" si="12"/>
        <v>5</v>
      </c>
      <c r="AB78" s="13">
        <f t="shared" si="13"/>
        <v>1</v>
      </c>
      <c r="AC78" s="46">
        <f t="shared" si="14"/>
        <v>6</v>
      </c>
    </row>
    <row r="79" spans="1:29" ht="12.6" customHeight="1" x14ac:dyDescent="0.2">
      <c r="A79" s="562" t="s">
        <v>53</v>
      </c>
      <c r="B79" s="141" t="s">
        <v>88</v>
      </c>
      <c r="C79" s="12">
        <v>9</v>
      </c>
      <c r="D79" s="13"/>
      <c r="E79" s="14">
        <v>9</v>
      </c>
      <c r="F79" s="12"/>
      <c r="G79" s="13"/>
      <c r="H79" s="14"/>
      <c r="I79" s="12"/>
      <c r="J79" s="13"/>
      <c r="K79" s="14"/>
      <c r="L79" s="12"/>
      <c r="M79" s="13"/>
      <c r="N79" s="14"/>
      <c r="O79" s="12"/>
      <c r="P79" s="13"/>
      <c r="Q79" s="14"/>
      <c r="R79" s="87"/>
      <c r="S79" s="87"/>
      <c r="T79" s="87"/>
      <c r="U79" s="12"/>
      <c r="V79" s="13"/>
      <c r="W79" s="14"/>
      <c r="X79" s="12"/>
      <c r="Y79" s="13"/>
      <c r="Z79" s="14"/>
      <c r="AA79" s="12">
        <f t="shared" si="12"/>
        <v>9</v>
      </c>
      <c r="AB79" s="13">
        <f t="shared" si="13"/>
        <v>0</v>
      </c>
      <c r="AC79" s="46">
        <f t="shared" si="14"/>
        <v>9</v>
      </c>
    </row>
    <row r="80" spans="1:29" ht="12.6" customHeight="1" x14ac:dyDescent="0.2">
      <c r="A80" s="562"/>
      <c r="B80" s="3" t="s">
        <v>90</v>
      </c>
      <c r="C80" s="12">
        <v>12</v>
      </c>
      <c r="D80" s="13">
        <v>2</v>
      </c>
      <c r="E80" s="14">
        <v>14</v>
      </c>
      <c r="F80" s="12"/>
      <c r="G80" s="13"/>
      <c r="H80" s="14"/>
      <c r="I80" s="12"/>
      <c r="J80" s="13"/>
      <c r="K80" s="14"/>
      <c r="L80" s="12"/>
      <c r="M80" s="13"/>
      <c r="N80" s="14"/>
      <c r="O80" s="12"/>
      <c r="P80" s="13"/>
      <c r="Q80" s="14"/>
      <c r="R80" s="87"/>
      <c r="S80" s="87"/>
      <c r="T80" s="87"/>
      <c r="U80" s="12"/>
      <c r="V80" s="13"/>
      <c r="W80" s="14"/>
      <c r="X80" s="12">
        <v>3</v>
      </c>
      <c r="Y80" s="13"/>
      <c r="Z80" s="14">
        <v>3</v>
      </c>
      <c r="AA80" s="12"/>
      <c r="AB80" s="13"/>
      <c r="AC80" s="46"/>
    </row>
    <row r="81" spans="1:29" ht="12.6" customHeight="1" x14ac:dyDescent="0.2">
      <c r="A81" s="123" t="s">
        <v>54</v>
      </c>
      <c r="B81" s="3"/>
      <c r="C81" s="12"/>
      <c r="D81" s="13"/>
      <c r="E81" s="14"/>
      <c r="F81" s="12"/>
      <c r="G81" s="13"/>
      <c r="H81" s="14"/>
      <c r="I81" s="12"/>
      <c r="J81" s="13"/>
      <c r="K81" s="14"/>
      <c r="L81" s="12"/>
      <c r="M81" s="13"/>
      <c r="N81" s="14"/>
      <c r="O81" s="12"/>
      <c r="P81" s="13"/>
      <c r="Q81" s="14"/>
      <c r="R81" s="87"/>
      <c r="S81" s="87"/>
      <c r="T81" s="87"/>
      <c r="U81" s="12"/>
      <c r="V81" s="13"/>
      <c r="W81" s="14"/>
      <c r="X81" s="12"/>
      <c r="Y81" s="13"/>
      <c r="Z81" s="14"/>
      <c r="AA81" s="12">
        <f t="shared" si="12"/>
        <v>0</v>
      </c>
      <c r="AB81" s="13">
        <f t="shared" si="13"/>
        <v>0</v>
      </c>
      <c r="AC81" s="46">
        <f t="shared" si="14"/>
        <v>0</v>
      </c>
    </row>
    <row r="82" spans="1:29" ht="12.6" customHeight="1" x14ac:dyDescent="0.2">
      <c r="A82" s="123" t="s">
        <v>55</v>
      </c>
      <c r="B82" s="3" t="s">
        <v>86</v>
      </c>
      <c r="C82" s="12">
        <v>22</v>
      </c>
      <c r="D82" s="13">
        <v>1</v>
      </c>
      <c r="E82" s="14">
        <v>23</v>
      </c>
      <c r="F82" s="12">
        <v>5</v>
      </c>
      <c r="G82" s="13"/>
      <c r="H82" s="14">
        <v>5</v>
      </c>
      <c r="I82" s="12"/>
      <c r="J82" s="13"/>
      <c r="K82" s="14"/>
      <c r="L82" s="12"/>
      <c r="M82" s="13"/>
      <c r="N82" s="14"/>
      <c r="O82" s="12"/>
      <c r="P82" s="13"/>
      <c r="Q82" s="14"/>
      <c r="R82" s="87"/>
      <c r="S82" s="87"/>
      <c r="T82" s="87"/>
      <c r="U82" s="12"/>
      <c r="V82" s="13"/>
      <c r="W82" s="14"/>
      <c r="X82" s="12">
        <v>3</v>
      </c>
      <c r="Y82" s="13"/>
      <c r="Z82" s="14">
        <v>3</v>
      </c>
      <c r="AA82" s="12">
        <f t="shared" si="12"/>
        <v>30</v>
      </c>
      <c r="AB82" s="13">
        <f t="shared" si="13"/>
        <v>1</v>
      </c>
      <c r="AC82" s="46">
        <f t="shared" si="14"/>
        <v>31</v>
      </c>
    </row>
    <row r="83" spans="1:29" s="4" customFormat="1" ht="12.6" customHeight="1" x14ac:dyDescent="0.2">
      <c r="A83" s="66" t="s">
        <v>102</v>
      </c>
      <c r="B83" s="9"/>
      <c r="C83" s="15">
        <f>SUM(C74:C82)</f>
        <v>265</v>
      </c>
      <c r="D83" s="16">
        <f t="shared" ref="D83:Z83" si="16">SUM(D74:D82)</f>
        <v>20</v>
      </c>
      <c r="E83" s="17">
        <f t="shared" si="16"/>
        <v>285</v>
      </c>
      <c r="F83" s="15">
        <f t="shared" si="16"/>
        <v>27</v>
      </c>
      <c r="G83" s="16">
        <f t="shared" si="16"/>
        <v>1</v>
      </c>
      <c r="H83" s="17">
        <f t="shared" si="16"/>
        <v>28</v>
      </c>
      <c r="I83" s="15">
        <f t="shared" si="16"/>
        <v>4</v>
      </c>
      <c r="J83" s="16">
        <f t="shared" si="16"/>
        <v>1</v>
      </c>
      <c r="K83" s="17">
        <f t="shared" si="16"/>
        <v>5</v>
      </c>
      <c r="L83" s="15">
        <f t="shared" si="16"/>
        <v>2</v>
      </c>
      <c r="M83" s="16">
        <f t="shared" si="16"/>
        <v>0</v>
      </c>
      <c r="N83" s="17">
        <f t="shared" si="16"/>
        <v>2</v>
      </c>
      <c r="O83" s="15">
        <f t="shared" si="16"/>
        <v>5</v>
      </c>
      <c r="P83" s="16">
        <f t="shared" si="16"/>
        <v>0</v>
      </c>
      <c r="Q83" s="17">
        <f t="shared" si="16"/>
        <v>5</v>
      </c>
      <c r="R83" s="88">
        <f t="shared" si="16"/>
        <v>0</v>
      </c>
      <c r="S83" s="88">
        <f t="shared" si="16"/>
        <v>0</v>
      </c>
      <c r="T83" s="88">
        <f t="shared" si="16"/>
        <v>0</v>
      </c>
      <c r="U83" s="15">
        <f t="shared" si="16"/>
        <v>1</v>
      </c>
      <c r="V83" s="16">
        <f t="shared" si="16"/>
        <v>0</v>
      </c>
      <c r="W83" s="17">
        <f t="shared" si="16"/>
        <v>1</v>
      </c>
      <c r="X83" s="15">
        <f t="shared" si="16"/>
        <v>25</v>
      </c>
      <c r="Y83" s="16">
        <f t="shared" si="16"/>
        <v>0</v>
      </c>
      <c r="Z83" s="17">
        <f t="shared" si="16"/>
        <v>25</v>
      </c>
      <c r="AA83" s="15">
        <f t="shared" si="12"/>
        <v>329</v>
      </c>
      <c r="AB83" s="16">
        <f t="shared" si="13"/>
        <v>22</v>
      </c>
      <c r="AC83" s="47">
        <f t="shared" si="14"/>
        <v>351</v>
      </c>
    </row>
    <row r="84" spans="1:29" ht="12.6" customHeight="1" x14ac:dyDescent="0.2">
      <c r="A84" s="67" t="s">
        <v>56</v>
      </c>
      <c r="B84" s="68" t="s">
        <v>2</v>
      </c>
      <c r="C84" s="69">
        <v>21</v>
      </c>
      <c r="D84" s="70">
        <v>12</v>
      </c>
      <c r="E84" s="71">
        <v>33</v>
      </c>
      <c r="F84" s="69">
        <v>9</v>
      </c>
      <c r="G84" s="70">
        <v>3</v>
      </c>
      <c r="H84" s="71">
        <v>12</v>
      </c>
      <c r="I84" s="69">
        <v>1</v>
      </c>
      <c r="J84" s="70"/>
      <c r="K84" s="71">
        <v>1</v>
      </c>
      <c r="L84" s="69"/>
      <c r="M84" s="70"/>
      <c r="N84" s="71"/>
      <c r="O84" s="69"/>
      <c r="P84" s="70">
        <v>1</v>
      </c>
      <c r="Q84" s="71">
        <v>1</v>
      </c>
      <c r="R84" s="137"/>
      <c r="S84" s="137"/>
      <c r="T84" s="137"/>
      <c r="U84" s="69">
        <v>1</v>
      </c>
      <c r="V84" s="70"/>
      <c r="W84" s="71">
        <v>1</v>
      </c>
      <c r="X84" s="69">
        <v>1</v>
      </c>
      <c r="Y84" s="70"/>
      <c r="Z84" s="71">
        <v>1</v>
      </c>
      <c r="AA84" s="69">
        <f t="shared" si="12"/>
        <v>33</v>
      </c>
      <c r="AB84" s="70">
        <f t="shared" si="13"/>
        <v>16</v>
      </c>
      <c r="AC84" s="72">
        <f t="shared" si="14"/>
        <v>49</v>
      </c>
    </row>
    <row r="85" spans="1:29" ht="12.6" customHeight="1" x14ac:dyDescent="0.2">
      <c r="A85" s="575" t="s">
        <v>57</v>
      </c>
      <c r="B85" s="3" t="s">
        <v>2</v>
      </c>
      <c r="C85" s="12">
        <v>240</v>
      </c>
      <c r="D85" s="13">
        <v>43</v>
      </c>
      <c r="E85" s="14">
        <v>283</v>
      </c>
      <c r="F85" s="12">
        <v>30</v>
      </c>
      <c r="G85" s="13">
        <v>2</v>
      </c>
      <c r="H85" s="14">
        <v>32</v>
      </c>
      <c r="I85" s="12">
        <v>2</v>
      </c>
      <c r="J85" s="13"/>
      <c r="K85" s="14">
        <v>2</v>
      </c>
      <c r="L85" s="12">
        <v>3</v>
      </c>
      <c r="M85" s="13">
        <v>2</v>
      </c>
      <c r="N85" s="14">
        <v>5</v>
      </c>
      <c r="O85" s="12">
        <v>4</v>
      </c>
      <c r="P85" s="13"/>
      <c r="Q85" s="14">
        <v>4</v>
      </c>
      <c r="R85" s="87"/>
      <c r="S85" s="87"/>
      <c r="T85" s="87"/>
      <c r="U85" s="12">
        <v>2</v>
      </c>
      <c r="V85" s="13">
        <v>1</v>
      </c>
      <c r="W85" s="14">
        <v>3</v>
      </c>
      <c r="X85" s="12">
        <v>17</v>
      </c>
      <c r="Y85" s="13">
        <v>1</v>
      </c>
      <c r="Z85" s="14">
        <v>18</v>
      </c>
      <c r="AA85" s="12">
        <f t="shared" si="12"/>
        <v>298</v>
      </c>
      <c r="AB85" s="13">
        <f t="shared" si="13"/>
        <v>49</v>
      </c>
      <c r="AC85" s="46">
        <f t="shared" si="14"/>
        <v>347</v>
      </c>
    </row>
    <row r="86" spans="1:29" ht="12.6" customHeight="1" x14ac:dyDescent="0.2">
      <c r="A86" s="562"/>
      <c r="B86" s="3" t="s">
        <v>90</v>
      </c>
      <c r="C86" s="12">
        <v>1</v>
      </c>
      <c r="D86" s="13"/>
      <c r="E86" s="14">
        <v>1</v>
      </c>
      <c r="F86" s="12">
        <v>1</v>
      </c>
      <c r="G86" s="13"/>
      <c r="H86" s="14">
        <v>1</v>
      </c>
      <c r="I86" s="12"/>
      <c r="J86" s="13"/>
      <c r="K86" s="14"/>
      <c r="L86" s="12"/>
      <c r="M86" s="13"/>
      <c r="N86" s="14"/>
      <c r="O86" s="12"/>
      <c r="P86" s="13"/>
      <c r="Q86" s="14"/>
      <c r="R86" s="87"/>
      <c r="S86" s="87"/>
      <c r="T86" s="87"/>
      <c r="U86" s="12"/>
      <c r="V86" s="13"/>
      <c r="W86" s="14"/>
      <c r="X86" s="12"/>
      <c r="Y86" s="13"/>
      <c r="Z86" s="14"/>
      <c r="AA86" s="12"/>
      <c r="AB86" s="13"/>
      <c r="AC86" s="46"/>
    </row>
    <row r="87" spans="1:29" ht="12.6" customHeight="1" x14ac:dyDescent="0.2">
      <c r="A87" s="123" t="s">
        <v>58</v>
      </c>
      <c r="B87" s="3" t="s">
        <v>86</v>
      </c>
      <c r="C87" s="12">
        <v>15</v>
      </c>
      <c r="D87" s="13">
        <v>8</v>
      </c>
      <c r="E87" s="14">
        <v>23</v>
      </c>
      <c r="F87" s="12">
        <v>4</v>
      </c>
      <c r="G87" s="13">
        <v>2</v>
      </c>
      <c r="H87" s="14">
        <v>6</v>
      </c>
      <c r="I87" s="12"/>
      <c r="J87" s="13"/>
      <c r="K87" s="14"/>
      <c r="L87" s="12"/>
      <c r="M87" s="13"/>
      <c r="N87" s="14"/>
      <c r="O87" s="12"/>
      <c r="P87" s="13"/>
      <c r="Q87" s="14"/>
      <c r="R87" s="87"/>
      <c r="S87" s="87"/>
      <c r="T87" s="87"/>
      <c r="U87" s="12"/>
      <c r="V87" s="13">
        <v>1</v>
      </c>
      <c r="W87" s="14">
        <v>1</v>
      </c>
      <c r="X87" s="12"/>
      <c r="Y87" s="13"/>
      <c r="Z87" s="14"/>
      <c r="AA87" s="12">
        <f t="shared" si="12"/>
        <v>19</v>
      </c>
      <c r="AB87" s="13">
        <f t="shared" si="13"/>
        <v>11</v>
      </c>
      <c r="AC87" s="46">
        <f t="shared" si="14"/>
        <v>30</v>
      </c>
    </row>
    <row r="88" spans="1:29" s="4" customFormat="1" ht="12.6" customHeight="1" x14ac:dyDescent="0.2">
      <c r="A88" s="66" t="s">
        <v>103</v>
      </c>
      <c r="B88" s="9"/>
      <c r="C88" s="15">
        <f>SUM(C85:C87)</f>
        <v>256</v>
      </c>
      <c r="D88" s="16">
        <f t="shared" ref="D88:Z88" si="17">SUM(D85:D87)</f>
        <v>51</v>
      </c>
      <c r="E88" s="17">
        <f t="shared" si="17"/>
        <v>307</v>
      </c>
      <c r="F88" s="15">
        <f t="shared" si="17"/>
        <v>35</v>
      </c>
      <c r="G88" s="16">
        <f t="shared" si="17"/>
        <v>4</v>
      </c>
      <c r="H88" s="17">
        <f t="shared" si="17"/>
        <v>39</v>
      </c>
      <c r="I88" s="15">
        <f t="shared" si="17"/>
        <v>2</v>
      </c>
      <c r="J88" s="16">
        <f t="shared" si="17"/>
        <v>0</v>
      </c>
      <c r="K88" s="17">
        <f t="shared" si="17"/>
        <v>2</v>
      </c>
      <c r="L88" s="15">
        <f t="shared" si="17"/>
        <v>3</v>
      </c>
      <c r="M88" s="16">
        <f t="shared" si="17"/>
        <v>2</v>
      </c>
      <c r="N88" s="17">
        <f t="shared" si="17"/>
        <v>5</v>
      </c>
      <c r="O88" s="15">
        <f t="shared" si="17"/>
        <v>4</v>
      </c>
      <c r="P88" s="16">
        <f t="shared" si="17"/>
        <v>0</v>
      </c>
      <c r="Q88" s="17">
        <f t="shared" si="17"/>
        <v>4</v>
      </c>
      <c r="R88" s="88">
        <f t="shared" si="17"/>
        <v>0</v>
      </c>
      <c r="S88" s="88">
        <f t="shared" si="17"/>
        <v>0</v>
      </c>
      <c r="T88" s="88">
        <f t="shared" si="17"/>
        <v>0</v>
      </c>
      <c r="U88" s="15">
        <f t="shared" si="17"/>
        <v>2</v>
      </c>
      <c r="V88" s="16">
        <f t="shared" si="17"/>
        <v>2</v>
      </c>
      <c r="W88" s="17">
        <f t="shared" si="17"/>
        <v>4</v>
      </c>
      <c r="X88" s="15">
        <f t="shared" si="17"/>
        <v>17</v>
      </c>
      <c r="Y88" s="16">
        <f t="shared" si="17"/>
        <v>1</v>
      </c>
      <c r="Z88" s="17">
        <f t="shared" si="17"/>
        <v>18</v>
      </c>
      <c r="AA88" s="15">
        <f t="shared" si="12"/>
        <v>319</v>
      </c>
      <c r="AB88" s="16">
        <f t="shared" si="13"/>
        <v>60</v>
      </c>
      <c r="AC88" s="47">
        <f t="shared" si="14"/>
        <v>379</v>
      </c>
    </row>
    <row r="89" spans="1:29" ht="12.6" customHeight="1" x14ac:dyDescent="0.2">
      <c r="A89" s="123" t="s">
        <v>27</v>
      </c>
      <c r="B89" s="3" t="s">
        <v>90</v>
      </c>
      <c r="C89" s="12">
        <v>68</v>
      </c>
      <c r="D89" s="13">
        <v>14</v>
      </c>
      <c r="E89" s="14">
        <v>82</v>
      </c>
      <c r="F89" s="12">
        <v>9</v>
      </c>
      <c r="G89" s="13"/>
      <c r="H89" s="14">
        <v>9</v>
      </c>
      <c r="I89" s="12">
        <v>2</v>
      </c>
      <c r="J89" s="13"/>
      <c r="K89" s="14">
        <v>2</v>
      </c>
      <c r="L89" s="12">
        <v>1</v>
      </c>
      <c r="M89" s="13"/>
      <c r="N89" s="14">
        <v>1</v>
      </c>
      <c r="O89" s="12">
        <v>2</v>
      </c>
      <c r="P89" s="13"/>
      <c r="Q89" s="14">
        <v>2</v>
      </c>
      <c r="R89" s="87"/>
      <c r="S89" s="87"/>
      <c r="T89" s="87"/>
      <c r="U89" s="12"/>
      <c r="V89" s="13"/>
      <c r="W89" s="14"/>
      <c r="X89" s="12">
        <v>23</v>
      </c>
      <c r="Y89" s="13"/>
      <c r="Z89" s="14">
        <v>23</v>
      </c>
      <c r="AA89" s="12">
        <f t="shared" si="12"/>
        <v>105</v>
      </c>
      <c r="AB89" s="13">
        <f t="shared" si="13"/>
        <v>14</v>
      </c>
      <c r="AC89" s="46">
        <f t="shared" si="14"/>
        <v>119</v>
      </c>
    </row>
    <row r="90" spans="1:29" s="10" customFormat="1" ht="12.6" customHeight="1" x14ac:dyDescent="0.25">
      <c r="A90" s="52" t="s">
        <v>104</v>
      </c>
      <c r="B90" s="22"/>
      <c r="C90" s="95">
        <f>C61+C66+C73+C83+C84+C88+C89</f>
        <v>1009</v>
      </c>
      <c r="D90" s="24">
        <f t="shared" ref="D90:Z90" si="18">D61+D66+D73+D83+D84+D88+D89</f>
        <v>228</v>
      </c>
      <c r="E90" s="25">
        <f t="shared" si="18"/>
        <v>1237</v>
      </c>
      <c r="F90" s="23">
        <f t="shared" si="18"/>
        <v>133</v>
      </c>
      <c r="G90" s="24">
        <f t="shared" si="18"/>
        <v>14</v>
      </c>
      <c r="H90" s="25">
        <f t="shared" si="18"/>
        <v>147</v>
      </c>
      <c r="I90" s="23">
        <f t="shared" si="18"/>
        <v>11</v>
      </c>
      <c r="J90" s="24">
        <f t="shared" si="18"/>
        <v>2</v>
      </c>
      <c r="K90" s="25">
        <f t="shared" si="18"/>
        <v>13</v>
      </c>
      <c r="L90" s="23">
        <f t="shared" si="18"/>
        <v>14</v>
      </c>
      <c r="M90" s="24">
        <f t="shared" si="18"/>
        <v>2</v>
      </c>
      <c r="N90" s="25">
        <f t="shared" si="18"/>
        <v>16</v>
      </c>
      <c r="O90" s="23">
        <f t="shared" si="18"/>
        <v>18</v>
      </c>
      <c r="P90" s="24">
        <f t="shared" si="18"/>
        <v>4</v>
      </c>
      <c r="Q90" s="25">
        <f t="shared" si="18"/>
        <v>22</v>
      </c>
      <c r="R90" s="22">
        <f t="shared" si="18"/>
        <v>0</v>
      </c>
      <c r="S90" s="22">
        <f t="shared" si="18"/>
        <v>0</v>
      </c>
      <c r="T90" s="22">
        <f t="shared" si="18"/>
        <v>0</v>
      </c>
      <c r="U90" s="23">
        <f t="shared" si="18"/>
        <v>9</v>
      </c>
      <c r="V90" s="24">
        <f t="shared" si="18"/>
        <v>2</v>
      </c>
      <c r="W90" s="25">
        <f t="shared" si="18"/>
        <v>11</v>
      </c>
      <c r="X90" s="23">
        <f t="shared" si="18"/>
        <v>91</v>
      </c>
      <c r="Y90" s="24">
        <f t="shared" si="18"/>
        <v>9</v>
      </c>
      <c r="Z90" s="25">
        <f t="shared" si="18"/>
        <v>100</v>
      </c>
      <c r="AA90" s="23">
        <f t="shared" si="12"/>
        <v>1285</v>
      </c>
      <c r="AB90" s="24">
        <f t="shared" si="13"/>
        <v>261</v>
      </c>
      <c r="AC90" s="53">
        <f t="shared" si="14"/>
        <v>1546</v>
      </c>
    </row>
    <row r="91" spans="1:29" ht="12.6" customHeight="1" x14ac:dyDescent="0.2">
      <c r="A91" s="123" t="s">
        <v>59</v>
      </c>
      <c r="B91" s="3" t="s">
        <v>2</v>
      </c>
      <c r="C91" s="12"/>
      <c r="D91" s="13">
        <v>16</v>
      </c>
      <c r="E91" s="14">
        <v>16</v>
      </c>
      <c r="F91" s="12"/>
      <c r="G91" s="13"/>
      <c r="H91" s="14"/>
      <c r="I91" s="12"/>
      <c r="J91" s="13"/>
      <c r="K91" s="14"/>
      <c r="L91" s="12"/>
      <c r="M91" s="13">
        <v>1</v>
      </c>
      <c r="N91" s="14">
        <v>1</v>
      </c>
      <c r="O91" s="12"/>
      <c r="P91" s="13"/>
      <c r="Q91" s="14"/>
      <c r="R91" s="87"/>
      <c r="S91" s="87"/>
      <c r="T91" s="87"/>
      <c r="U91" s="12">
        <v>6</v>
      </c>
      <c r="V91" s="13">
        <v>4</v>
      </c>
      <c r="W91" s="14">
        <v>10</v>
      </c>
      <c r="X91" s="12"/>
      <c r="Y91" s="13">
        <v>1</v>
      </c>
      <c r="Z91" s="14">
        <v>1</v>
      </c>
      <c r="AA91" s="12">
        <f>X91+U91+R91+O91+L91+I91+F91+C91</f>
        <v>6</v>
      </c>
      <c r="AB91" s="13">
        <f>Y91+V91+S91+P91+M91+J91+G91+D91</f>
        <v>22</v>
      </c>
      <c r="AC91" s="46">
        <f>Z91+W91+T91+Q91+N91+K91+H91+E91</f>
        <v>28</v>
      </c>
    </row>
    <row r="92" spans="1:29" ht="12.6" customHeight="1" x14ac:dyDescent="0.2">
      <c r="A92" s="123" t="s">
        <v>60</v>
      </c>
      <c r="B92" s="3" t="s">
        <v>86</v>
      </c>
      <c r="C92" s="12">
        <v>2</v>
      </c>
      <c r="D92" s="13">
        <v>11</v>
      </c>
      <c r="E92" s="14">
        <v>13</v>
      </c>
      <c r="F92" s="12"/>
      <c r="G92" s="13"/>
      <c r="H92" s="14"/>
      <c r="I92" s="12"/>
      <c r="J92" s="13"/>
      <c r="K92" s="14"/>
      <c r="L92" s="12"/>
      <c r="M92" s="13"/>
      <c r="N92" s="14"/>
      <c r="O92" s="12"/>
      <c r="P92" s="13"/>
      <c r="Q92" s="14"/>
      <c r="R92" s="87"/>
      <c r="S92" s="87"/>
      <c r="T92" s="87"/>
      <c r="U92" s="12">
        <v>4</v>
      </c>
      <c r="V92" s="13">
        <v>4</v>
      </c>
      <c r="W92" s="14">
        <v>8</v>
      </c>
      <c r="X92" s="12"/>
      <c r="Y92" s="13">
        <v>2</v>
      </c>
      <c r="Z92" s="14">
        <v>2</v>
      </c>
      <c r="AA92" s="12">
        <f t="shared" ref="AA92:AA108" si="19">X92+U92+R92+O92+L92+I92+F92+C92</f>
        <v>6</v>
      </c>
      <c r="AB92" s="13">
        <f t="shared" ref="AB92:AB109" si="20">Y92+V92+S92+P92+M92+J92+G92+D92</f>
        <v>17</v>
      </c>
      <c r="AC92" s="46">
        <f t="shared" ref="AC92:AC109" si="21">Z92+W92+T92+Q92+N92+K92+H92+E92</f>
        <v>23</v>
      </c>
    </row>
    <row r="93" spans="1:29" ht="12.6" customHeight="1" x14ac:dyDescent="0.2">
      <c r="A93" s="123" t="s">
        <v>61</v>
      </c>
      <c r="B93" s="3" t="s">
        <v>2</v>
      </c>
      <c r="C93" s="12">
        <v>3</v>
      </c>
      <c r="D93" s="13">
        <v>7</v>
      </c>
      <c r="E93" s="14">
        <v>10</v>
      </c>
      <c r="F93" s="12"/>
      <c r="G93" s="13"/>
      <c r="H93" s="14"/>
      <c r="I93" s="12"/>
      <c r="J93" s="13"/>
      <c r="K93" s="14"/>
      <c r="L93" s="12">
        <v>1</v>
      </c>
      <c r="M93" s="13">
        <v>1</v>
      </c>
      <c r="N93" s="14">
        <v>2</v>
      </c>
      <c r="O93" s="12"/>
      <c r="P93" s="13">
        <v>1</v>
      </c>
      <c r="Q93" s="14">
        <v>1</v>
      </c>
      <c r="R93" s="87"/>
      <c r="S93" s="87"/>
      <c r="T93" s="87"/>
      <c r="U93" s="12"/>
      <c r="V93" s="13">
        <v>2</v>
      </c>
      <c r="W93" s="14">
        <v>2</v>
      </c>
      <c r="X93" s="12"/>
      <c r="Y93" s="13"/>
      <c r="Z93" s="14"/>
      <c r="AA93" s="12">
        <f t="shared" si="19"/>
        <v>4</v>
      </c>
      <c r="AB93" s="13">
        <f t="shared" si="20"/>
        <v>11</v>
      </c>
      <c r="AC93" s="46">
        <f t="shared" si="21"/>
        <v>15</v>
      </c>
    </row>
    <row r="94" spans="1:29" s="4" customFormat="1" ht="12.6" customHeight="1" x14ac:dyDescent="0.2">
      <c r="A94" s="66" t="s">
        <v>105</v>
      </c>
      <c r="B94" s="9"/>
      <c r="C94" s="15">
        <f>SUM(C91:C93)</f>
        <v>5</v>
      </c>
      <c r="D94" s="16">
        <f t="shared" ref="D94:Z94" si="22">SUM(D91:D93)</f>
        <v>34</v>
      </c>
      <c r="E94" s="17">
        <f t="shared" si="22"/>
        <v>39</v>
      </c>
      <c r="F94" s="15">
        <f t="shared" si="22"/>
        <v>0</v>
      </c>
      <c r="G94" s="16">
        <f t="shared" si="22"/>
        <v>0</v>
      </c>
      <c r="H94" s="17">
        <f t="shared" si="22"/>
        <v>0</v>
      </c>
      <c r="I94" s="15">
        <f t="shared" si="22"/>
        <v>0</v>
      </c>
      <c r="J94" s="16">
        <f t="shared" si="22"/>
        <v>0</v>
      </c>
      <c r="K94" s="17">
        <f t="shared" si="22"/>
        <v>0</v>
      </c>
      <c r="L94" s="15">
        <f t="shared" si="22"/>
        <v>1</v>
      </c>
      <c r="M94" s="16">
        <f t="shared" si="22"/>
        <v>2</v>
      </c>
      <c r="N94" s="17">
        <f t="shared" si="22"/>
        <v>3</v>
      </c>
      <c r="O94" s="15">
        <f t="shared" si="22"/>
        <v>0</v>
      </c>
      <c r="P94" s="16">
        <f t="shared" si="22"/>
        <v>1</v>
      </c>
      <c r="Q94" s="17">
        <f t="shared" si="22"/>
        <v>1</v>
      </c>
      <c r="R94" s="88">
        <f t="shared" si="22"/>
        <v>0</v>
      </c>
      <c r="S94" s="88">
        <f t="shared" si="22"/>
        <v>0</v>
      </c>
      <c r="T94" s="88">
        <f t="shared" si="22"/>
        <v>0</v>
      </c>
      <c r="U94" s="15">
        <f t="shared" si="22"/>
        <v>10</v>
      </c>
      <c r="V94" s="16">
        <f t="shared" si="22"/>
        <v>10</v>
      </c>
      <c r="W94" s="17">
        <f t="shared" si="22"/>
        <v>20</v>
      </c>
      <c r="X94" s="15">
        <f t="shared" si="22"/>
        <v>0</v>
      </c>
      <c r="Y94" s="16">
        <f t="shared" si="22"/>
        <v>3</v>
      </c>
      <c r="Z94" s="17">
        <f t="shared" si="22"/>
        <v>3</v>
      </c>
      <c r="AA94" s="15">
        <f t="shared" si="19"/>
        <v>16</v>
      </c>
      <c r="AB94" s="16">
        <f t="shared" si="20"/>
        <v>50</v>
      </c>
      <c r="AC94" s="47">
        <f t="shared" si="21"/>
        <v>66</v>
      </c>
    </row>
    <row r="95" spans="1:29" ht="12.6" customHeight="1" x14ac:dyDescent="0.2">
      <c r="A95" s="562" t="s">
        <v>62</v>
      </c>
      <c r="B95" s="3" t="s">
        <v>86</v>
      </c>
      <c r="C95" s="12">
        <v>3</v>
      </c>
      <c r="D95" s="13">
        <v>11</v>
      </c>
      <c r="E95" s="14">
        <v>14</v>
      </c>
      <c r="F95" s="12"/>
      <c r="G95" s="13"/>
      <c r="H95" s="14"/>
      <c r="I95" s="12"/>
      <c r="J95" s="13">
        <v>2</v>
      </c>
      <c r="K95" s="14">
        <v>2</v>
      </c>
      <c r="L95" s="12">
        <v>1</v>
      </c>
      <c r="M95" s="13">
        <v>5</v>
      </c>
      <c r="N95" s="14">
        <v>6</v>
      </c>
      <c r="O95" s="12"/>
      <c r="P95" s="13"/>
      <c r="Q95" s="14"/>
      <c r="R95" s="87"/>
      <c r="S95" s="87"/>
      <c r="T95" s="87"/>
      <c r="U95" s="12">
        <v>1</v>
      </c>
      <c r="V95" s="13">
        <v>18</v>
      </c>
      <c r="W95" s="14">
        <v>19</v>
      </c>
      <c r="X95" s="12"/>
      <c r="Y95" s="13">
        <v>1</v>
      </c>
      <c r="Z95" s="14">
        <v>1</v>
      </c>
      <c r="AA95" s="12">
        <f t="shared" si="19"/>
        <v>5</v>
      </c>
      <c r="AB95" s="13">
        <f t="shared" si="20"/>
        <v>37</v>
      </c>
      <c r="AC95" s="46">
        <f t="shared" si="21"/>
        <v>42</v>
      </c>
    </row>
    <row r="96" spans="1:29" ht="12.6" customHeight="1" x14ac:dyDescent="0.2">
      <c r="A96" s="574"/>
      <c r="B96" s="3" t="s">
        <v>2</v>
      </c>
      <c r="C96" s="12">
        <v>10</v>
      </c>
      <c r="D96" s="13">
        <v>42</v>
      </c>
      <c r="E96" s="14">
        <v>52</v>
      </c>
      <c r="F96" s="12"/>
      <c r="G96" s="13">
        <v>2</v>
      </c>
      <c r="H96" s="14">
        <v>2</v>
      </c>
      <c r="I96" s="12"/>
      <c r="J96" s="13"/>
      <c r="K96" s="14"/>
      <c r="L96" s="12"/>
      <c r="M96" s="13">
        <v>5</v>
      </c>
      <c r="N96" s="14">
        <v>5</v>
      </c>
      <c r="O96" s="12"/>
      <c r="P96" s="13">
        <v>1</v>
      </c>
      <c r="Q96" s="14">
        <v>1</v>
      </c>
      <c r="R96" s="87"/>
      <c r="S96" s="87"/>
      <c r="T96" s="87"/>
      <c r="U96" s="12">
        <v>5</v>
      </c>
      <c r="V96" s="13">
        <v>4</v>
      </c>
      <c r="W96" s="14">
        <v>9</v>
      </c>
      <c r="X96" s="12">
        <v>1</v>
      </c>
      <c r="Y96" s="13">
        <v>7</v>
      </c>
      <c r="Z96" s="14">
        <v>8</v>
      </c>
      <c r="AA96" s="12">
        <f t="shared" si="19"/>
        <v>16</v>
      </c>
      <c r="AB96" s="13">
        <f t="shared" si="20"/>
        <v>61</v>
      </c>
      <c r="AC96" s="46">
        <f t="shared" si="21"/>
        <v>77</v>
      </c>
    </row>
    <row r="97" spans="1:30" s="4" customFormat="1" ht="12.6" customHeight="1" x14ac:dyDescent="0.2">
      <c r="A97" s="66" t="s">
        <v>106</v>
      </c>
      <c r="B97" s="9"/>
      <c r="C97" s="15">
        <f>SUM(C95:C96)</f>
        <v>13</v>
      </c>
      <c r="D97" s="16">
        <f t="shared" ref="D97:Z97" si="23">SUM(D95:D96)</f>
        <v>53</v>
      </c>
      <c r="E97" s="17">
        <f t="shared" si="23"/>
        <v>66</v>
      </c>
      <c r="F97" s="15">
        <f t="shared" si="23"/>
        <v>0</v>
      </c>
      <c r="G97" s="16">
        <f t="shared" si="23"/>
        <v>2</v>
      </c>
      <c r="H97" s="17">
        <f t="shared" si="23"/>
        <v>2</v>
      </c>
      <c r="I97" s="15">
        <f t="shared" si="23"/>
        <v>0</v>
      </c>
      <c r="J97" s="16">
        <f t="shared" si="23"/>
        <v>2</v>
      </c>
      <c r="K97" s="17">
        <f t="shared" si="23"/>
        <v>2</v>
      </c>
      <c r="L97" s="15">
        <f t="shared" si="23"/>
        <v>1</v>
      </c>
      <c r="M97" s="16">
        <f t="shared" si="23"/>
        <v>10</v>
      </c>
      <c r="N97" s="17">
        <f t="shared" si="23"/>
        <v>11</v>
      </c>
      <c r="O97" s="15">
        <f t="shared" si="23"/>
        <v>0</v>
      </c>
      <c r="P97" s="16">
        <f t="shared" si="23"/>
        <v>1</v>
      </c>
      <c r="Q97" s="17">
        <f t="shared" si="23"/>
        <v>1</v>
      </c>
      <c r="R97" s="88">
        <f t="shared" si="23"/>
        <v>0</v>
      </c>
      <c r="S97" s="88">
        <f t="shared" si="23"/>
        <v>0</v>
      </c>
      <c r="T97" s="88">
        <f t="shared" si="23"/>
        <v>0</v>
      </c>
      <c r="U97" s="15">
        <f t="shared" si="23"/>
        <v>6</v>
      </c>
      <c r="V97" s="16">
        <f t="shared" si="23"/>
        <v>22</v>
      </c>
      <c r="W97" s="17">
        <f t="shared" si="23"/>
        <v>28</v>
      </c>
      <c r="X97" s="15">
        <f t="shared" si="23"/>
        <v>1</v>
      </c>
      <c r="Y97" s="16">
        <f t="shared" si="23"/>
        <v>8</v>
      </c>
      <c r="Z97" s="17">
        <f t="shared" si="23"/>
        <v>9</v>
      </c>
      <c r="AA97" s="15">
        <f t="shared" si="19"/>
        <v>21</v>
      </c>
      <c r="AB97" s="16">
        <f t="shared" si="20"/>
        <v>98</v>
      </c>
      <c r="AC97" s="47">
        <f t="shared" si="21"/>
        <v>119</v>
      </c>
    </row>
    <row r="98" spans="1:30" ht="12.6" customHeight="1" x14ac:dyDescent="0.2">
      <c r="A98" s="6" t="s">
        <v>63</v>
      </c>
      <c r="B98" s="3" t="s">
        <v>2</v>
      </c>
      <c r="C98" s="12"/>
      <c r="D98" s="13">
        <v>3</v>
      </c>
      <c r="E98" s="14">
        <v>3</v>
      </c>
      <c r="F98" s="12"/>
      <c r="G98" s="13"/>
      <c r="H98" s="14"/>
      <c r="I98" s="12"/>
      <c r="J98" s="13"/>
      <c r="K98" s="14"/>
      <c r="L98" s="12"/>
      <c r="M98" s="13">
        <v>1</v>
      </c>
      <c r="N98" s="14">
        <v>1</v>
      </c>
      <c r="O98" s="12">
        <v>1</v>
      </c>
      <c r="P98" s="13"/>
      <c r="Q98" s="14">
        <v>1</v>
      </c>
      <c r="R98" s="87"/>
      <c r="S98" s="87"/>
      <c r="T98" s="87"/>
      <c r="U98" s="12"/>
      <c r="V98" s="13">
        <v>1</v>
      </c>
      <c r="W98" s="14">
        <v>1</v>
      </c>
      <c r="X98" s="12">
        <v>1</v>
      </c>
      <c r="Y98" s="13">
        <v>1</v>
      </c>
      <c r="Z98" s="14">
        <v>2</v>
      </c>
      <c r="AA98" s="12">
        <f t="shared" si="19"/>
        <v>2</v>
      </c>
      <c r="AB98" s="13">
        <f t="shared" si="20"/>
        <v>6</v>
      </c>
      <c r="AC98" s="46">
        <f t="shared" si="21"/>
        <v>8</v>
      </c>
    </row>
    <row r="99" spans="1:30" ht="12.6" customHeight="1" x14ac:dyDescent="0.2">
      <c r="A99" s="562" t="s">
        <v>64</v>
      </c>
      <c r="B99" s="3" t="s">
        <v>86</v>
      </c>
      <c r="C99" s="12">
        <v>2</v>
      </c>
      <c r="D99" s="13">
        <v>13</v>
      </c>
      <c r="E99" s="14">
        <v>15</v>
      </c>
      <c r="F99" s="12"/>
      <c r="G99" s="13">
        <v>2</v>
      </c>
      <c r="H99" s="14">
        <v>2</v>
      </c>
      <c r="I99" s="12"/>
      <c r="J99" s="13"/>
      <c r="K99" s="14"/>
      <c r="L99" s="12"/>
      <c r="M99" s="13">
        <v>5</v>
      </c>
      <c r="N99" s="14">
        <v>5</v>
      </c>
      <c r="O99" s="12"/>
      <c r="P99" s="13"/>
      <c r="Q99" s="14"/>
      <c r="R99" s="87"/>
      <c r="S99" s="87"/>
      <c r="T99" s="87"/>
      <c r="U99" s="12">
        <v>2</v>
      </c>
      <c r="V99" s="13">
        <v>13</v>
      </c>
      <c r="W99" s="14">
        <v>15</v>
      </c>
      <c r="X99" s="12"/>
      <c r="Y99" s="13">
        <v>4</v>
      </c>
      <c r="Z99" s="14">
        <v>4</v>
      </c>
      <c r="AA99" s="12">
        <f t="shared" si="19"/>
        <v>4</v>
      </c>
      <c r="AB99" s="13">
        <f t="shared" si="20"/>
        <v>37</v>
      </c>
      <c r="AC99" s="46">
        <f t="shared" si="21"/>
        <v>41</v>
      </c>
    </row>
    <row r="100" spans="1:30" ht="12.6" customHeight="1" x14ac:dyDescent="0.2">
      <c r="A100" s="574"/>
      <c r="B100" s="3" t="s">
        <v>2</v>
      </c>
      <c r="C100" s="12">
        <v>7</v>
      </c>
      <c r="D100" s="13">
        <v>32</v>
      </c>
      <c r="E100" s="14">
        <v>39</v>
      </c>
      <c r="F100" s="12"/>
      <c r="G100" s="13">
        <v>2</v>
      </c>
      <c r="H100" s="14">
        <v>2</v>
      </c>
      <c r="I100" s="12"/>
      <c r="J100" s="13"/>
      <c r="K100" s="14"/>
      <c r="L100" s="12">
        <v>4</v>
      </c>
      <c r="M100" s="13">
        <v>6</v>
      </c>
      <c r="N100" s="14">
        <v>10</v>
      </c>
      <c r="O100" s="12"/>
      <c r="P100" s="13"/>
      <c r="Q100" s="14"/>
      <c r="R100" s="87"/>
      <c r="S100" s="87"/>
      <c r="T100" s="87"/>
      <c r="U100" s="12">
        <v>5</v>
      </c>
      <c r="V100" s="13">
        <v>9</v>
      </c>
      <c r="W100" s="14">
        <v>14</v>
      </c>
      <c r="X100" s="12">
        <v>1</v>
      </c>
      <c r="Y100" s="13">
        <v>3</v>
      </c>
      <c r="Z100" s="14">
        <v>4</v>
      </c>
      <c r="AA100" s="12">
        <f t="shared" si="19"/>
        <v>17</v>
      </c>
      <c r="AB100" s="13">
        <f t="shared" si="20"/>
        <v>52</v>
      </c>
      <c r="AC100" s="46">
        <f t="shared" si="21"/>
        <v>69</v>
      </c>
    </row>
    <row r="101" spans="1:30" ht="12.6" customHeight="1" x14ac:dyDescent="0.2">
      <c r="A101" s="123" t="s">
        <v>65</v>
      </c>
      <c r="B101" s="3" t="s">
        <v>2</v>
      </c>
      <c r="C101" s="12"/>
      <c r="D101" s="13">
        <v>17</v>
      </c>
      <c r="E101" s="14">
        <v>17</v>
      </c>
      <c r="F101" s="12"/>
      <c r="G101" s="13">
        <v>1</v>
      </c>
      <c r="H101" s="14">
        <v>1</v>
      </c>
      <c r="I101" s="12"/>
      <c r="J101" s="13"/>
      <c r="K101" s="14"/>
      <c r="L101" s="12"/>
      <c r="M101" s="13">
        <v>2</v>
      </c>
      <c r="N101" s="14">
        <v>2</v>
      </c>
      <c r="O101" s="12"/>
      <c r="P101" s="13"/>
      <c r="Q101" s="14"/>
      <c r="R101" s="87"/>
      <c r="S101" s="87"/>
      <c r="T101" s="87"/>
      <c r="U101" s="12">
        <v>2</v>
      </c>
      <c r="V101" s="13">
        <v>3</v>
      </c>
      <c r="W101" s="14">
        <v>5</v>
      </c>
      <c r="X101" s="12"/>
      <c r="Y101" s="13">
        <v>2</v>
      </c>
      <c r="Z101" s="14">
        <v>2</v>
      </c>
      <c r="AA101" s="12">
        <f t="shared" si="19"/>
        <v>2</v>
      </c>
      <c r="AB101" s="13">
        <f t="shared" si="20"/>
        <v>25</v>
      </c>
      <c r="AC101" s="46">
        <f t="shared" si="21"/>
        <v>27</v>
      </c>
    </row>
    <row r="102" spans="1:30" s="4" customFormat="1" ht="12.6" customHeight="1" x14ac:dyDescent="0.2">
      <c r="A102" s="66" t="s">
        <v>107</v>
      </c>
      <c r="B102" s="9"/>
      <c r="C102" s="15">
        <f>SUM(C98:C101)</f>
        <v>9</v>
      </c>
      <c r="D102" s="16">
        <f t="shared" ref="D102:Z102" si="24">SUM(D98:D101)</f>
        <v>65</v>
      </c>
      <c r="E102" s="17">
        <f t="shared" si="24"/>
        <v>74</v>
      </c>
      <c r="F102" s="15">
        <f>SUM(F98:F101)</f>
        <v>0</v>
      </c>
      <c r="G102" s="16">
        <f t="shared" si="24"/>
        <v>5</v>
      </c>
      <c r="H102" s="17">
        <f t="shared" si="24"/>
        <v>5</v>
      </c>
      <c r="I102" s="15">
        <f t="shared" si="24"/>
        <v>0</v>
      </c>
      <c r="J102" s="16">
        <f t="shared" si="24"/>
        <v>0</v>
      </c>
      <c r="K102" s="17">
        <f t="shared" si="24"/>
        <v>0</v>
      </c>
      <c r="L102" s="15">
        <f t="shared" si="24"/>
        <v>4</v>
      </c>
      <c r="M102" s="16">
        <f t="shared" si="24"/>
        <v>14</v>
      </c>
      <c r="N102" s="17">
        <f t="shared" si="24"/>
        <v>18</v>
      </c>
      <c r="O102" s="15">
        <f t="shared" si="24"/>
        <v>1</v>
      </c>
      <c r="P102" s="16">
        <f t="shared" si="24"/>
        <v>0</v>
      </c>
      <c r="Q102" s="17">
        <f t="shared" si="24"/>
        <v>1</v>
      </c>
      <c r="R102" s="88">
        <f t="shared" si="24"/>
        <v>0</v>
      </c>
      <c r="S102" s="88">
        <f t="shared" si="24"/>
        <v>0</v>
      </c>
      <c r="T102" s="88">
        <f t="shared" si="24"/>
        <v>0</v>
      </c>
      <c r="U102" s="15">
        <f t="shared" si="24"/>
        <v>9</v>
      </c>
      <c r="V102" s="16">
        <f t="shared" si="24"/>
        <v>26</v>
      </c>
      <c r="W102" s="17">
        <f t="shared" si="24"/>
        <v>35</v>
      </c>
      <c r="X102" s="15">
        <f t="shared" si="24"/>
        <v>2</v>
      </c>
      <c r="Y102" s="16">
        <f t="shared" si="24"/>
        <v>10</v>
      </c>
      <c r="Z102" s="17">
        <f t="shared" si="24"/>
        <v>12</v>
      </c>
      <c r="AA102" s="15">
        <f t="shared" si="19"/>
        <v>25</v>
      </c>
      <c r="AB102" s="16">
        <f t="shared" si="20"/>
        <v>120</v>
      </c>
      <c r="AC102" s="47">
        <f t="shared" si="21"/>
        <v>145</v>
      </c>
    </row>
    <row r="103" spans="1:30" ht="12.6" customHeight="1" x14ac:dyDescent="0.2">
      <c r="A103" s="7" t="s">
        <v>63</v>
      </c>
      <c r="B103" s="3" t="s">
        <v>86</v>
      </c>
      <c r="C103" s="12">
        <v>4</v>
      </c>
      <c r="D103" s="13">
        <v>18</v>
      </c>
      <c r="E103" s="14">
        <v>22</v>
      </c>
      <c r="F103" s="12"/>
      <c r="G103" s="13">
        <v>4</v>
      </c>
      <c r="H103" s="14">
        <v>4</v>
      </c>
      <c r="I103" s="12"/>
      <c r="J103" s="13"/>
      <c r="K103" s="14"/>
      <c r="L103" s="12">
        <v>1</v>
      </c>
      <c r="M103" s="13">
        <v>2</v>
      </c>
      <c r="N103" s="14">
        <v>3</v>
      </c>
      <c r="O103" s="12"/>
      <c r="P103" s="13"/>
      <c r="Q103" s="14"/>
      <c r="R103" s="87"/>
      <c r="S103" s="87"/>
      <c r="T103" s="87"/>
      <c r="U103" s="12">
        <v>4</v>
      </c>
      <c r="V103" s="13">
        <v>4</v>
      </c>
      <c r="W103" s="14">
        <v>8</v>
      </c>
      <c r="X103" s="12"/>
      <c r="Y103" s="13"/>
      <c r="Z103" s="14"/>
      <c r="AA103" s="12">
        <f t="shared" si="19"/>
        <v>9</v>
      </c>
      <c r="AB103" s="13">
        <f t="shared" si="20"/>
        <v>28</v>
      </c>
      <c r="AC103" s="46">
        <f t="shared" si="21"/>
        <v>37</v>
      </c>
    </row>
    <row r="104" spans="1:30" ht="12.6" customHeight="1" x14ac:dyDescent="0.2">
      <c r="A104" s="123" t="s">
        <v>66</v>
      </c>
      <c r="B104" s="3" t="s">
        <v>2</v>
      </c>
      <c r="C104" s="12">
        <v>1</v>
      </c>
      <c r="D104" s="13">
        <v>5</v>
      </c>
      <c r="E104" s="14">
        <v>6</v>
      </c>
      <c r="F104" s="12"/>
      <c r="G104" s="13"/>
      <c r="H104" s="14"/>
      <c r="I104" s="12"/>
      <c r="J104" s="13"/>
      <c r="K104" s="14"/>
      <c r="L104" s="12"/>
      <c r="M104" s="13">
        <v>1</v>
      </c>
      <c r="N104" s="14">
        <v>1</v>
      </c>
      <c r="O104" s="12"/>
      <c r="P104" s="13">
        <v>2</v>
      </c>
      <c r="Q104" s="14">
        <v>2</v>
      </c>
      <c r="R104" s="87"/>
      <c r="S104" s="87"/>
      <c r="T104" s="87"/>
      <c r="U104" s="12">
        <v>1</v>
      </c>
      <c r="V104" s="13">
        <v>2</v>
      </c>
      <c r="W104" s="14">
        <v>3</v>
      </c>
      <c r="X104" s="12"/>
      <c r="Y104" s="13"/>
      <c r="Z104" s="14"/>
      <c r="AA104" s="12">
        <f t="shared" si="19"/>
        <v>2</v>
      </c>
      <c r="AB104" s="13">
        <f t="shared" si="20"/>
        <v>10</v>
      </c>
      <c r="AC104" s="46">
        <f t="shared" si="21"/>
        <v>12</v>
      </c>
    </row>
    <row r="105" spans="1:30" ht="12.6" customHeight="1" x14ac:dyDescent="0.2">
      <c r="A105" s="123" t="s">
        <v>67</v>
      </c>
      <c r="B105" s="3" t="s">
        <v>2</v>
      </c>
      <c r="C105" s="12">
        <v>4</v>
      </c>
      <c r="D105" s="13">
        <v>20</v>
      </c>
      <c r="E105" s="14">
        <v>24</v>
      </c>
      <c r="F105" s="12">
        <v>2</v>
      </c>
      <c r="G105" s="13"/>
      <c r="H105" s="14">
        <v>2</v>
      </c>
      <c r="I105" s="12"/>
      <c r="J105" s="13"/>
      <c r="K105" s="14"/>
      <c r="L105" s="12">
        <v>2</v>
      </c>
      <c r="M105" s="13">
        <v>2</v>
      </c>
      <c r="N105" s="14">
        <v>4</v>
      </c>
      <c r="O105" s="12"/>
      <c r="P105" s="13">
        <v>1</v>
      </c>
      <c r="Q105" s="14">
        <v>1</v>
      </c>
      <c r="R105" s="87"/>
      <c r="S105" s="87"/>
      <c r="T105" s="87"/>
      <c r="U105" s="12"/>
      <c r="V105" s="13"/>
      <c r="W105" s="14"/>
      <c r="X105" s="12"/>
      <c r="Y105" s="13">
        <v>1</v>
      </c>
      <c r="Z105" s="14">
        <v>1</v>
      </c>
      <c r="AA105" s="12">
        <f t="shared" si="19"/>
        <v>8</v>
      </c>
      <c r="AB105" s="13">
        <f t="shared" si="20"/>
        <v>24</v>
      </c>
      <c r="AC105" s="46">
        <f t="shared" si="21"/>
        <v>32</v>
      </c>
    </row>
    <row r="106" spans="1:30" s="4" customFormat="1" ht="12.6" customHeight="1" x14ac:dyDescent="0.2">
      <c r="A106" s="66" t="s">
        <v>108</v>
      </c>
      <c r="B106" s="9"/>
      <c r="C106" s="15">
        <f>SUM(C103:C105)</f>
        <v>9</v>
      </c>
      <c r="D106" s="16">
        <f t="shared" ref="D106:Z106" si="25">SUM(D103:D105)</f>
        <v>43</v>
      </c>
      <c r="E106" s="17">
        <f t="shared" si="25"/>
        <v>52</v>
      </c>
      <c r="F106" s="15">
        <f>SUM(F103:F105)</f>
        <v>2</v>
      </c>
      <c r="G106" s="16">
        <f t="shared" si="25"/>
        <v>4</v>
      </c>
      <c r="H106" s="17">
        <f t="shared" si="25"/>
        <v>6</v>
      </c>
      <c r="I106" s="15">
        <f t="shared" si="25"/>
        <v>0</v>
      </c>
      <c r="J106" s="16">
        <f t="shared" si="25"/>
        <v>0</v>
      </c>
      <c r="K106" s="17">
        <f t="shared" si="25"/>
        <v>0</v>
      </c>
      <c r="L106" s="15">
        <f t="shared" si="25"/>
        <v>3</v>
      </c>
      <c r="M106" s="16">
        <f t="shared" si="25"/>
        <v>5</v>
      </c>
      <c r="N106" s="17">
        <f t="shared" si="25"/>
        <v>8</v>
      </c>
      <c r="O106" s="15">
        <f t="shared" si="25"/>
        <v>0</v>
      </c>
      <c r="P106" s="16">
        <f t="shared" si="25"/>
        <v>3</v>
      </c>
      <c r="Q106" s="17">
        <f t="shared" si="25"/>
        <v>3</v>
      </c>
      <c r="R106" s="88">
        <f t="shared" si="25"/>
        <v>0</v>
      </c>
      <c r="S106" s="88">
        <f t="shared" si="25"/>
        <v>0</v>
      </c>
      <c r="T106" s="88">
        <f t="shared" si="25"/>
        <v>0</v>
      </c>
      <c r="U106" s="15">
        <f t="shared" si="25"/>
        <v>5</v>
      </c>
      <c r="V106" s="16">
        <f t="shared" si="25"/>
        <v>6</v>
      </c>
      <c r="W106" s="17">
        <f t="shared" si="25"/>
        <v>11</v>
      </c>
      <c r="X106" s="15">
        <f t="shared" si="25"/>
        <v>0</v>
      </c>
      <c r="Y106" s="16">
        <f t="shared" si="25"/>
        <v>1</v>
      </c>
      <c r="Z106" s="17">
        <f t="shared" si="25"/>
        <v>1</v>
      </c>
      <c r="AA106" s="15">
        <f t="shared" si="19"/>
        <v>19</v>
      </c>
      <c r="AB106" s="16">
        <f t="shared" si="20"/>
        <v>62</v>
      </c>
      <c r="AC106" s="47">
        <f t="shared" si="21"/>
        <v>81</v>
      </c>
    </row>
    <row r="107" spans="1:30" ht="12.6" customHeight="1" x14ac:dyDescent="0.2">
      <c r="A107" s="80" t="s">
        <v>27</v>
      </c>
      <c r="B107" s="81" t="s">
        <v>90</v>
      </c>
      <c r="C107" s="82"/>
      <c r="D107" s="83">
        <v>2</v>
      </c>
      <c r="E107" s="84">
        <v>2</v>
      </c>
      <c r="F107" s="82"/>
      <c r="G107" s="83"/>
      <c r="H107" s="84"/>
      <c r="I107" s="82"/>
      <c r="J107" s="83"/>
      <c r="K107" s="84"/>
      <c r="L107" s="82"/>
      <c r="M107" s="83"/>
      <c r="N107" s="84"/>
      <c r="O107" s="82"/>
      <c r="P107" s="83"/>
      <c r="Q107" s="84"/>
      <c r="R107" s="138"/>
      <c r="S107" s="138"/>
      <c r="T107" s="138"/>
      <c r="U107" s="82"/>
      <c r="V107" s="83"/>
      <c r="W107" s="84"/>
      <c r="X107" s="82"/>
      <c r="Y107" s="83">
        <v>1</v>
      </c>
      <c r="Z107" s="84">
        <v>1</v>
      </c>
      <c r="AA107" s="82">
        <f t="shared" si="19"/>
        <v>0</v>
      </c>
      <c r="AB107" s="83">
        <f t="shared" si="20"/>
        <v>3</v>
      </c>
      <c r="AC107" s="85">
        <f t="shared" si="21"/>
        <v>3</v>
      </c>
    </row>
    <row r="108" spans="1:30" ht="12.6" customHeight="1" x14ac:dyDescent="0.2">
      <c r="A108" s="123" t="s">
        <v>3</v>
      </c>
      <c r="B108" s="3" t="s">
        <v>90</v>
      </c>
      <c r="C108" s="12"/>
      <c r="D108" s="13"/>
      <c r="E108" s="14"/>
      <c r="F108" s="12"/>
      <c r="G108" s="13"/>
      <c r="H108" s="14"/>
      <c r="I108" s="12"/>
      <c r="J108" s="13"/>
      <c r="K108" s="14"/>
      <c r="L108" s="12"/>
      <c r="M108" s="13"/>
      <c r="N108" s="14"/>
      <c r="O108" s="12"/>
      <c r="P108" s="13"/>
      <c r="Q108" s="14"/>
      <c r="R108" s="87"/>
      <c r="S108" s="87"/>
      <c r="T108" s="87"/>
      <c r="U108" s="12"/>
      <c r="V108" s="13">
        <v>1</v>
      </c>
      <c r="W108" s="14">
        <v>1</v>
      </c>
      <c r="X108" s="12"/>
      <c r="Y108" s="13"/>
      <c r="Z108" s="14"/>
      <c r="AA108" s="12">
        <f t="shared" si="19"/>
        <v>0</v>
      </c>
      <c r="AB108" s="13">
        <f t="shared" si="20"/>
        <v>1</v>
      </c>
      <c r="AC108" s="46">
        <f t="shared" si="21"/>
        <v>1</v>
      </c>
    </row>
    <row r="109" spans="1:30" s="10" customFormat="1" ht="12.6" customHeight="1" x14ac:dyDescent="0.25">
      <c r="A109" s="54" t="s">
        <v>109</v>
      </c>
      <c r="B109" s="26"/>
      <c r="C109" s="97">
        <f>C94+C97+C102+C106+C107+C108</f>
        <v>36</v>
      </c>
      <c r="D109" s="28">
        <f t="shared" ref="D109:W109" si="26">D94+D97+D102+D106+D107+D108</f>
        <v>197</v>
      </c>
      <c r="E109" s="29">
        <f t="shared" si="26"/>
        <v>233</v>
      </c>
      <c r="F109" s="27">
        <f t="shared" si="26"/>
        <v>2</v>
      </c>
      <c r="G109" s="28">
        <f t="shared" si="26"/>
        <v>11</v>
      </c>
      <c r="H109" s="29">
        <f t="shared" si="26"/>
        <v>13</v>
      </c>
      <c r="I109" s="27">
        <f t="shared" si="26"/>
        <v>0</v>
      </c>
      <c r="J109" s="28">
        <f t="shared" si="26"/>
        <v>2</v>
      </c>
      <c r="K109" s="29">
        <f t="shared" si="26"/>
        <v>2</v>
      </c>
      <c r="L109" s="27">
        <f t="shared" si="26"/>
        <v>9</v>
      </c>
      <c r="M109" s="28">
        <f t="shared" si="26"/>
        <v>31</v>
      </c>
      <c r="N109" s="29">
        <f t="shared" si="26"/>
        <v>40</v>
      </c>
      <c r="O109" s="27">
        <f t="shared" si="26"/>
        <v>1</v>
      </c>
      <c r="P109" s="28">
        <f t="shared" si="26"/>
        <v>5</v>
      </c>
      <c r="Q109" s="29">
        <f t="shared" si="26"/>
        <v>6</v>
      </c>
      <c r="R109" s="26">
        <f t="shared" si="26"/>
        <v>0</v>
      </c>
      <c r="S109" s="26">
        <f t="shared" si="26"/>
        <v>0</v>
      </c>
      <c r="T109" s="26">
        <f t="shared" si="26"/>
        <v>0</v>
      </c>
      <c r="U109" s="27">
        <f t="shared" si="26"/>
        <v>30</v>
      </c>
      <c r="V109" s="28">
        <f t="shared" si="26"/>
        <v>65</v>
      </c>
      <c r="W109" s="29">
        <f t="shared" si="26"/>
        <v>95</v>
      </c>
      <c r="X109" s="97">
        <f>X94+X97+X102+X106+X107+X108</f>
        <v>3</v>
      </c>
      <c r="Y109" s="479">
        <f>Y94+Y97+Y102+Y106+Y107+Y108</f>
        <v>23</v>
      </c>
      <c r="Z109" s="480">
        <f>Z94+Z97+Z102+Z106+Z107+Z108</f>
        <v>26</v>
      </c>
      <c r="AA109" s="97">
        <f>X109+U109+R109+O109+L109+I109+F109+C109</f>
        <v>81</v>
      </c>
      <c r="AB109" s="28">
        <f t="shared" si="20"/>
        <v>334</v>
      </c>
      <c r="AC109" s="55">
        <f t="shared" si="21"/>
        <v>415</v>
      </c>
      <c r="AD109" s="115"/>
    </row>
    <row r="110" spans="1:30" ht="12.6" customHeight="1" x14ac:dyDescent="0.2">
      <c r="A110" s="67" t="s">
        <v>68</v>
      </c>
      <c r="B110" s="68" t="s">
        <v>2</v>
      </c>
      <c r="C110" s="69">
        <v>4</v>
      </c>
      <c r="D110" s="70">
        <v>6</v>
      </c>
      <c r="E110" s="71">
        <v>10</v>
      </c>
      <c r="F110" s="69">
        <v>1</v>
      </c>
      <c r="G110" s="70"/>
      <c r="H110" s="71">
        <v>1</v>
      </c>
      <c r="I110" s="69"/>
      <c r="J110" s="70"/>
      <c r="K110" s="71"/>
      <c r="L110" s="69"/>
      <c r="M110" s="70"/>
      <c r="N110" s="71"/>
      <c r="O110" s="69"/>
      <c r="P110" s="70">
        <v>1</v>
      </c>
      <c r="Q110" s="71">
        <v>1</v>
      </c>
      <c r="R110" s="137"/>
      <c r="S110" s="137"/>
      <c r="T110" s="137"/>
      <c r="U110" s="69"/>
      <c r="V110" s="70"/>
      <c r="W110" s="71"/>
      <c r="X110" s="69"/>
      <c r="Y110" s="70">
        <v>1</v>
      </c>
      <c r="Z110" s="71">
        <v>1</v>
      </c>
      <c r="AA110" s="69">
        <f t="shared" si="12"/>
        <v>5</v>
      </c>
      <c r="AB110" s="70">
        <f t="shared" si="13"/>
        <v>8</v>
      </c>
      <c r="AC110" s="72">
        <f t="shared" si="14"/>
        <v>13</v>
      </c>
    </row>
    <row r="111" spans="1:30" ht="12.6" customHeight="1" x14ac:dyDescent="0.2">
      <c r="A111" s="575" t="s">
        <v>69</v>
      </c>
      <c r="B111" s="3" t="s">
        <v>86</v>
      </c>
      <c r="C111" s="12">
        <v>90</v>
      </c>
      <c r="D111" s="13">
        <v>31</v>
      </c>
      <c r="E111" s="14">
        <v>121</v>
      </c>
      <c r="F111" s="12"/>
      <c r="G111" s="13">
        <v>1</v>
      </c>
      <c r="H111" s="14">
        <v>1</v>
      </c>
      <c r="I111" s="12"/>
      <c r="J111" s="13"/>
      <c r="K111" s="14"/>
      <c r="L111" s="12">
        <v>3</v>
      </c>
      <c r="M111" s="13">
        <v>1</v>
      </c>
      <c r="N111" s="14">
        <v>4</v>
      </c>
      <c r="O111" s="12">
        <v>1</v>
      </c>
      <c r="P111" s="13"/>
      <c r="Q111" s="14">
        <v>1</v>
      </c>
      <c r="R111" s="87"/>
      <c r="S111" s="87"/>
      <c r="T111" s="87"/>
      <c r="U111" s="12">
        <v>1</v>
      </c>
      <c r="V111" s="13"/>
      <c r="W111" s="14">
        <v>1</v>
      </c>
      <c r="X111" s="12">
        <v>3</v>
      </c>
      <c r="Y111" s="13">
        <v>2</v>
      </c>
      <c r="Z111" s="14">
        <v>5</v>
      </c>
      <c r="AA111" s="12">
        <f t="shared" si="12"/>
        <v>98</v>
      </c>
      <c r="AB111" s="13">
        <f t="shared" si="13"/>
        <v>35</v>
      </c>
      <c r="AC111" s="46">
        <f t="shared" si="14"/>
        <v>133</v>
      </c>
    </row>
    <row r="112" spans="1:30" ht="12.6" customHeight="1" x14ac:dyDescent="0.2">
      <c r="A112" s="562"/>
      <c r="B112" s="3" t="s">
        <v>2</v>
      </c>
      <c r="C112" s="12"/>
      <c r="D112" s="13"/>
      <c r="E112" s="14"/>
      <c r="F112" s="12"/>
      <c r="G112" s="13"/>
      <c r="H112" s="14"/>
      <c r="I112" s="12"/>
      <c r="J112" s="13"/>
      <c r="K112" s="14"/>
      <c r="L112" s="12"/>
      <c r="M112" s="13"/>
      <c r="N112" s="14"/>
      <c r="O112" s="12"/>
      <c r="P112" s="13"/>
      <c r="Q112" s="14"/>
      <c r="R112" s="87"/>
      <c r="S112" s="87"/>
      <c r="T112" s="87"/>
      <c r="U112" s="12">
        <v>1</v>
      </c>
      <c r="V112" s="13">
        <v>1</v>
      </c>
      <c r="W112" s="14">
        <v>2</v>
      </c>
      <c r="X112" s="12"/>
      <c r="Y112" s="13"/>
      <c r="Z112" s="14"/>
      <c r="AA112" s="12">
        <f t="shared" si="12"/>
        <v>1</v>
      </c>
      <c r="AB112" s="13">
        <f t="shared" si="13"/>
        <v>1</v>
      </c>
      <c r="AC112" s="46">
        <f t="shared" si="14"/>
        <v>2</v>
      </c>
    </row>
    <row r="113" spans="1:29" ht="12.6" customHeight="1" x14ac:dyDescent="0.2">
      <c r="A113" s="562"/>
      <c r="B113" s="3" t="s">
        <v>153</v>
      </c>
      <c r="C113" s="12">
        <v>4</v>
      </c>
      <c r="D113" s="13">
        <v>2</v>
      </c>
      <c r="E113" s="14">
        <v>6</v>
      </c>
      <c r="F113" s="12"/>
      <c r="G113" s="13"/>
      <c r="H113" s="14"/>
      <c r="I113" s="12"/>
      <c r="J113" s="13"/>
      <c r="K113" s="14"/>
      <c r="L113" s="12"/>
      <c r="M113" s="13"/>
      <c r="N113" s="14"/>
      <c r="O113" s="12"/>
      <c r="P113" s="13"/>
      <c r="Q113" s="14"/>
      <c r="R113" s="87"/>
      <c r="S113" s="87"/>
      <c r="T113" s="87"/>
      <c r="U113" s="12">
        <v>1</v>
      </c>
      <c r="V113" s="13"/>
      <c r="W113" s="14">
        <v>1</v>
      </c>
      <c r="X113" s="12"/>
      <c r="Y113" s="13"/>
      <c r="Z113" s="14"/>
      <c r="AA113" s="12"/>
      <c r="AB113" s="13"/>
      <c r="AC113" s="46"/>
    </row>
    <row r="114" spans="1:29" ht="12.6" customHeight="1" x14ac:dyDescent="0.2">
      <c r="A114" s="123" t="s">
        <v>70</v>
      </c>
      <c r="B114" s="3" t="s">
        <v>86</v>
      </c>
      <c r="C114" s="12">
        <v>5</v>
      </c>
      <c r="D114" s="13">
        <v>2</v>
      </c>
      <c r="E114" s="14">
        <v>7</v>
      </c>
      <c r="F114" s="12"/>
      <c r="G114" s="13">
        <v>1</v>
      </c>
      <c r="H114" s="14">
        <v>1</v>
      </c>
      <c r="I114" s="12"/>
      <c r="J114" s="13"/>
      <c r="K114" s="14"/>
      <c r="L114" s="12">
        <v>1</v>
      </c>
      <c r="M114" s="13"/>
      <c r="N114" s="14">
        <v>1</v>
      </c>
      <c r="O114" s="12"/>
      <c r="P114" s="13"/>
      <c r="Q114" s="14"/>
      <c r="R114" s="87"/>
      <c r="S114" s="87"/>
      <c r="T114" s="87"/>
      <c r="U114" s="12">
        <v>1</v>
      </c>
      <c r="V114" s="13">
        <v>2</v>
      </c>
      <c r="W114" s="14">
        <v>3</v>
      </c>
      <c r="X114" s="12"/>
      <c r="Y114" s="13">
        <v>1</v>
      </c>
      <c r="Z114" s="14">
        <v>1</v>
      </c>
      <c r="AA114" s="12">
        <f t="shared" si="12"/>
        <v>7</v>
      </c>
      <c r="AB114" s="13">
        <f t="shared" si="13"/>
        <v>6</v>
      </c>
      <c r="AC114" s="46">
        <f t="shared" si="14"/>
        <v>13</v>
      </c>
    </row>
    <row r="115" spans="1:29" ht="12.6" customHeight="1" x14ac:dyDescent="0.2">
      <c r="A115" s="123" t="s">
        <v>71</v>
      </c>
      <c r="B115" s="3" t="s">
        <v>85</v>
      </c>
      <c r="C115" s="12">
        <v>10</v>
      </c>
      <c r="D115" s="13">
        <v>1</v>
      </c>
      <c r="E115" s="14">
        <v>11</v>
      </c>
      <c r="F115" s="12"/>
      <c r="G115" s="13"/>
      <c r="H115" s="14"/>
      <c r="I115" s="12">
        <v>1</v>
      </c>
      <c r="J115" s="13"/>
      <c r="K115" s="14">
        <v>1</v>
      </c>
      <c r="L115" s="12"/>
      <c r="M115" s="13">
        <v>2</v>
      </c>
      <c r="N115" s="14">
        <v>2</v>
      </c>
      <c r="O115" s="12"/>
      <c r="P115" s="13"/>
      <c r="Q115" s="14"/>
      <c r="R115" s="87"/>
      <c r="S115" s="87"/>
      <c r="T115" s="87"/>
      <c r="U115" s="12">
        <v>3</v>
      </c>
      <c r="V115" s="13">
        <v>2</v>
      </c>
      <c r="W115" s="14">
        <v>5</v>
      </c>
      <c r="X115" s="12"/>
      <c r="Y115" s="13"/>
      <c r="Z115" s="14"/>
      <c r="AA115" s="12">
        <f t="shared" si="12"/>
        <v>14</v>
      </c>
      <c r="AB115" s="13">
        <f t="shared" si="13"/>
        <v>5</v>
      </c>
      <c r="AC115" s="46">
        <f t="shared" si="14"/>
        <v>19</v>
      </c>
    </row>
    <row r="116" spans="1:29" ht="12.6" customHeight="1" x14ac:dyDescent="0.2">
      <c r="A116" s="123" t="s">
        <v>72</v>
      </c>
      <c r="B116" s="3" t="s">
        <v>85</v>
      </c>
      <c r="C116" s="12">
        <v>4</v>
      </c>
      <c r="D116" s="13"/>
      <c r="E116" s="14">
        <v>4</v>
      </c>
      <c r="F116" s="12"/>
      <c r="G116" s="13"/>
      <c r="H116" s="14"/>
      <c r="I116" s="12"/>
      <c r="J116" s="13"/>
      <c r="K116" s="14"/>
      <c r="L116" s="12"/>
      <c r="M116" s="13"/>
      <c r="N116" s="14"/>
      <c r="O116" s="12">
        <v>1</v>
      </c>
      <c r="P116" s="13"/>
      <c r="Q116" s="14">
        <v>1</v>
      </c>
      <c r="R116" s="87"/>
      <c r="S116" s="87"/>
      <c r="T116" s="87"/>
      <c r="U116" s="12"/>
      <c r="V116" s="13"/>
      <c r="W116" s="14"/>
      <c r="X116" s="12"/>
      <c r="Y116" s="13"/>
      <c r="Z116" s="14"/>
      <c r="AA116" s="12">
        <f t="shared" si="12"/>
        <v>5</v>
      </c>
      <c r="AB116" s="13">
        <f t="shared" si="13"/>
        <v>0</v>
      </c>
      <c r="AC116" s="46">
        <f t="shared" si="14"/>
        <v>5</v>
      </c>
    </row>
    <row r="117" spans="1:29" s="4" customFormat="1" ht="12.6" customHeight="1" x14ac:dyDescent="0.2">
      <c r="A117" s="66" t="s">
        <v>110</v>
      </c>
      <c r="B117" s="9"/>
      <c r="C117" s="15">
        <f>SUM(C111:C116)</f>
        <v>113</v>
      </c>
      <c r="D117" s="16">
        <f t="shared" ref="D117:Z117" si="27">SUM(D111:D116)</f>
        <v>36</v>
      </c>
      <c r="E117" s="17">
        <f t="shared" si="27"/>
        <v>149</v>
      </c>
      <c r="F117" s="15">
        <f t="shared" si="27"/>
        <v>0</v>
      </c>
      <c r="G117" s="16">
        <f t="shared" si="27"/>
        <v>2</v>
      </c>
      <c r="H117" s="17">
        <f t="shared" si="27"/>
        <v>2</v>
      </c>
      <c r="I117" s="15">
        <f t="shared" si="27"/>
        <v>1</v>
      </c>
      <c r="J117" s="16">
        <f t="shared" si="27"/>
        <v>0</v>
      </c>
      <c r="K117" s="17">
        <f t="shared" si="27"/>
        <v>1</v>
      </c>
      <c r="L117" s="15">
        <f t="shared" si="27"/>
        <v>4</v>
      </c>
      <c r="M117" s="16">
        <f t="shared" si="27"/>
        <v>3</v>
      </c>
      <c r="N117" s="17">
        <f t="shared" si="27"/>
        <v>7</v>
      </c>
      <c r="O117" s="15">
        <f t="shared" si="27"/>
        <v>2</v>
      </c>
      <c r="P117" s="16">
        <f t="shared" si="27"/>
        <v>0</v>
      </c>
      <c r="Q117" s="17">
        <f t="shared" si="27"/>
        <v>2</v>
      </c>
      <c r="R117" s="88">
        <f t="shared" si="27"/>
        <v>0</v>
      </c>
      <c r="S117" s="88">
        <f t="shared" si="27"/>
        <v>0</v>
      </c>
      <c r="T117" s="88">
        <f t="shared" si="27"/>
        <v>0</v>
      </c>
      <c r="U117" s="15">
        <f t="shared" si="27"/>
        <v>7</v>
      </c>
      <c r="V117" s="16">
        <f t="shared" si="27"/>
        <v>5</v>
      </c>
      <c r="W117" s="17">
        <f t="shared" si="27"/>
        <v>12</v>
      </c>
      <c r="X117" s="15">
        <f t="shared" si="27"/>
        <v>3</v>
      </c>
      <c r="Y117" s="16">
        <f t="shared" si="27"/>
        <v>3</v>
      </c>
      <c r="Z117" s="17">
        <f t="shared" si="27"/>
        <v>6</v>
      </c>
      <c r="AA117" s="15">
        <f t="shared" si="12"/>
        <v>130</v>
      </c>
      <c r="AB117" s="16">
        <f t="shared" si="13"/>
        <v>49</v>
      </c>
      <c r="AC117" s="47">
        <f t="shared" si="14"/>
        <v>179</v>
      </c>
    </row>
    <row r="118" spans="1:29" ht="12.6" customHeight="1" x14ac:dyDescent="0.2">
      <c r="A118" s="67" t="s">
        <v>73</v>
      </c>
      <c r="B118" s="68" t="s">
        <v>2</v>
      </c>
      <c r="C118" s="69">
        <v>19</v>
      </c>
      <c r="D118" s="70">
        <v>16</v>
      </c>
      <c r="E118" s="71">
        <v>35</v>
      </c>
      <c r="F118" s="69">
        <v>2</v>
      </c>
      <c r="G118" s="70">
        <v>1</v>
      </c>
      <c r="H118" s="71">
        <v>3</v>
      </c>
      <c r="I118" s="69"/>
      <c r="J118" s="70"/>
      <c r="K118" s="71"/>
      <c r="L118" s="69">
        <v>1</v>
      </c>
      <c r="M118" s="70">
        <v>1</v>
      </c>
      <c r="N118" s="71">
        <v>2</v>
      </c>
      <c r="O118" s="69"/>
      <c r="P118" s="70">
        <v>1</v>
      </c>
      <c r="Q118" s="71">
        <v>1</v>
      </c>
      <c r="R118" s="137"/>
      <c r="S118" s="137"/>
      <c r="T118" s="137"/>
      <c r="U118" s="69">
        <v>7</v>
      </c>
      <c r="V118" s="70">
        <v>7</v>
      </c>
      <c r="W118" s="71">
        <v>14</v>
      </c>
      <c r="X118" s="69">
        <v>1</v>
      </c>
      <c r="Y118" s="70">
        <v>1</v>
      </c>
      <c r="Z118" s="71">
        <v>2</v>
      </c>
      <c r="AA118" s="69">
        <f t="shared" si="12"/>
        <v>30</v>
      </c>
      <c r="AB118" s="70">
        <f t="shared" si="13"/>
        <v>27</v>
      </c>
      <c r="AC118" s="72">
        <f t="shared" si="14"/>
        <v>57</v>
      </c>
    </row>
    <row r="119" spans="1:29" ht="12.6" customHeight="1" x14ac:dyDescent="0.2">
      <c r="A119" s="123" t="s">
        <v>27</v>
      </c>
      <c r="B119" s="3" t="s">
        <v>90</v>
      </c>
      <c r="C119" s="12">
        <v>1</v>
      </c>
      <c r="D119" s="13"/>
      <c r="E119" s="14">
        <v>1</v>
      </c>
      <c r="F119" s="12"/>
      <c r="G119" s="13"/>
      <c r="H119" s="14"/>
      <c r="I119" s="12"/>
      <c r="J119" s="13"/>
      <c r="K119" s="14"/>
      <c r="L119" s="12"/>
      <c r="M119" s="13"/>
      <c r="N119" s="14"/>
      <c r="O119" s="12"/>
      <c r="P119" s="13"/>
      <c r="Q119" s="14"/>
      <c r="R119" s="87"/>
      <c r="S119" s="87"/>
      <c r="T119" s="87"/>
      <c r="U119" s="12"/>
      <c r="V119" s="13"/>
      <c r="W119" s="14"/>
      <c r="X119" s="12"/>
      <c r="Y119" s="13"/>
      <c r="Z119" s="14"/>
      <c r="AA119" s="12">
        <f t="shared" si="12"/>
        <v>1</v>
      </c>
      <c r="AB119" s="13">
        <f t="shared" si="13"/>
        <v>0</v>
      </c>
      <c r="AC119" s="46">
        <f t="shared" si="14"/>
        <v>1</v>
      </c>
    </row>
    <row r="120" spans="1:29" s="10" customFormat="1" ht="12.6" customHeight="1" x14ac:dyDescent="0.25">
      <c r="A120" s="56" t="s">
        <v>111</v>
      </c>
      <c r="B120" s="34"/>
      <c r="C120" s="98">
        <f>C110+C117+C118+C119</f>
        <v>137</v>
      </c>
      <c r="D120" s="36">
        <f t="shared" ref="D120:Z120" si="28">D110+D117+D118+D119</f>
        <v>58</v>
      </c>
      <c r="E120" s="37">
        <f t="shared" si="28"/>
        <v>195</v>
      </c>
      <c r="F120" s="35">
        <f t="shared" si="28"/>
        <v>3</v>
      </c>
      <c r="G120" s="36">
        <f t="shared" si="28"/>
        <v>3</v>
      </c>
      <c r="H120" s="37">
        <f t="shared" si="28"/>
        <v>6</v>
      </c>
      <c r="I120" s="35">
        <f t="shared" si="28"/>
        <v>1</v>
      </c>
      <c r="J120" s="36">
        <f t="shared" si="28"/>
        <v>0</v>
      </c>
      <c r="K120" s="37">
        <f t="shared" si="28"/>
        <v>1</v>
      </c>
      <c r="L120" s="35">
        <f t="shared" si="28"/>
        <v>5</v>
      </c>
      <c r="M120" s="36">
        <f t="shared" si="28"/>
        <v>4</v>
      </c>
      <c r="N120" s="37">
        <f t="shared" si="28"/>
        <v>9</v>
      </c>
      <c r="O120" s="35">
        <f t="shared" si="28"/>
        <v>2</v>
      </c>
      <c r="P120" s="36">
        <f t="shared" si="28"/>
        <v>2</v>
      </c>
      <c r="Q120" s="37">
        <f t="shared" si="28"/>
        <v>4</v>
      </c>
      <c r="R120" s="34">
        <f t="shared" si="28"/>
        <v>0</v>
      </c>
      <c r="S120" s="34">
        <f t="shared" si="28"/>
        <v>0</v>
      </c>
      <c r="T120" s="34">
        <f t="shared" si="28"/>
        <v>0</v>
      </c>
      <c r="U120" s="35">
        <f t="shared" si="28"/>
        <v>14</v>
      </c>
      <c r="V120" s="36">
        <f t="shared" si="28"/>
        <v>12</v>
      </c>
      <c r="W120" s="37">
        <f t="shared" si="28"/>
        <v>26</v>
      </c>
      <c r="X120" s="35">
        <f t="shared" si="28"/>
        <v>4</v>
      </c>
      <c r="Y120" s="36">
        <f t="shared" si="28"/>
        <v>5</v>
      </c>
      <c r="Z120" s="37">
        <f t="shared" si="28"/>
        <v>9</v>
      </c>
      <c r="AA120" s="35">
        <f t="shared" si="12"/>
        <v>166</v>
      </c>
      <c r="AB120" s="36">
        <f t="shared" si="13"/>
        <v>84</v>
      </c>
      <c r="AC120" s="57">
        <f t="shared" si="14"/>
        <v>250</v>
      </c>
    </row>
    <row r="121" spans="1:29" ht="12.6" customHeight="1" x14ac:dyDescent="0.2">
      <c r="A121" s="123" t="s">
        <v>74</v>
      </c>
      <c r="B121" s="3" t="s">
        <v>2</v>
      </c>
      <c r="C121" s="12">
        <v>38</v>
      </c>
      <c r="D121" s="13">
        <v>18</v>
      </c>
      <c r="E121" s="14">
        <v>56</v>
      </c>
      <c r="F121" s="12">
        <v>1</v>
      </c>
      <c r="G121" s="13"/>
      <c r="H121" s="14">
        <v>1</v>
      </c>
      <c r="I121" s="12"/>
      <c r="J121" s="13"/>
      <c r="K121" s="14"/>
      <c r="L121" s="12">
        <v>1</v>
      </c>
      <c r="M121" s="13">
        <v>2</v>
      </c>
      <c r="N121" s="14">
        <v>3</v>
      </c>
      <c r="O121" s="12">
        <v>1</v>
      </c>
      <c r="P121" s="13"/>
      <c r="Q121" s="14">
        <v>1</v>
      </c>
      <c r="R121" s="87"/>
      <c r="S121" s="87"/>
      <c r="T121" s="87"/>
      <c r="U121" s="12">
        <v>2</v>
      </c>
      <c r="V121" s="13"/>
      <c r="W121" s="14">
        <v>2</v>
      </c>
      <c r="X121" s="12">
        <v>1</v>
      </c>
      <c r="Y121" s="13">
        <v>2</v>
      </c>
      <c r="Z121" s="14">
        <v>3</v>
      </c>
      <c r="AA121" s="12">
        <f t="shared" si="12"/>
        <v>44</v>
      </c>
      <c r="AB121" s="13">
        <f t="shared" si="13"/>
        <v>22</v>
      </c>
      <c r="AC121" s="46">
        <f t="shared" si="14"/>
        <v>66</v>
      </c>
    </row>
    <row r="122" spans="1:29" ht="12.6" customHeight="1" x14ac:dyDescent="0.2">
      <c r="A122" s="73" t="s">
        <v>75</v>
      </c>
      <c r="B122" s="74" t="s">
        <v>87</v>
      </c>
      <c r="C122" s="75">
        <v>2</v>
      </c>
      <c r="D122" s="76">
        <v>2</v>
      </c>
      <c r="E122" s="77">
        <v>4</v>
      </c>
      <c r="F122" s="75"/>
      <c r="G122" s="76"/>
      <c r="H122" s="77"/>
      <c r="I122" s="75"/>
      <c r="J122" s="76"/>
      <c r="K122" s="77"/>
      <c r="L122" s="75"/>
      <c r="M122" s="76"/>
      <c r="N122" s="77"/>
      <c r="O122" s="75"/>
      <c r="P122" s="76"/>
      <c r="Q122" s="77"/>
      <c r="R122" s="130"/>
      <c r="S122" s="130"/>
      <c r="T122" s="130"/>
      <c r="U122" s="75"/>
      <c r="V122" s="76"/>
      <c r="W122" s="77"/>
      <c r="X122" s="75"/>
      <c r="Y122" s="76"/>
      <c r="Z122" s="77"/>
      <c r="AA122" s="75">
        <f t="shared" si="12"/>
        <v>2</v>
      </c>
      <c r="AB122" s="76">
        <f t="shared" si="13"/>
        <v>2</v>
      </c>
      <c r="AC122" s="78">
        <f t="shared" si="14"/>
        <v>4</v>
      </c>
    </row>
    <row r="123" spans="1:29" ht="12.6" customHeight="1" x14ac:dyDescent="0.2">
      <c r="A123" s="73" t="s">
        <v>76</v>
      </c>
      <c r="B123" s="74" t="s">
        <v>2</v>
      </c>
      <c r="C123" s="75"/>
      <c r="D123" s="76"/>
      <c r="E123" s="77"/>
      <c r="F123" s="75"/>
      <c r="G123" s="76"/>
      <c r="H123" s="77"/>
      <c r="I123" s="75"/>
      <c r="J123" s="76"/>
      <c r="K123" s="77"/>
      <c r="L123" s="75">
        <v>1</v>
      </c>
      <c r="M123" s="76"/>
      <c r="N123" s="77">
        <v>1</v>
      </c>
      <c r="O123" s="75"/>
      <c r="P123" s="76"/>
      <c r="Q123" s="77"/>
      <c r="R123" s="130"/>
      <c r="S123" s="130"/>
      <c r="T123" s="130"/>
      <c r="U123" s="75"/>
      <c r="V123" s="76"/>
      <c r="W123" s="77"/>
      <c r="X123" s="75"/>
      <c r="Y123" s="76"/>
      <c r="Z123" s="77"/>
      <c r="AA123" s="75">
        <f t="shared" si="12"/>
        <v>1</v>
      </c>
      <c r="AB123" s="76">
        <f t="shared" si="13"/>
        <v>0</v>
      </c>
      <c r="AC123" s="78">
        <f t="shared" si="14"/>
        <v>1</v>
      </c>
    </row>
    <row r="124" spans="1:29" ht="12.6" customHeight="1" x14ac:dyDescent="0.2">
      <c r="A124" s="73" t="s">
        <v>77</v>
      </c>
      <c r="B124" s="74" t="s">
        <v>87</v>
      </c>
      <c r="C124" s="75">
        <v>1</v>
      </c>
      <c r="D124" s="76"/>
      <c r="E124" s="77">
        <v>1</v>
      </c>
      <c r="F124" s="75"/>
      <c r="G124" s="76"/>
      <c r="H124" s="77"/>
      <c r="I124" s="75"/>
      <c r="J124" s="76"/>
      <c r="K124" s="77"/>
      <c r="L124" s="75"/>
      <c r="M124" s="76"/>
      <c r="N124" s="77"/>
      <c r="O124" s="75"/>
      <c r="P124" s="76"/>
      <c r="Q124" s="77"/>
      <c r="R124" s="130"/>
      <c r="S124" s="130"/>
      <c r="T124" s="130"/>
      <c r="U124" s="75"/>
      <c r="V124" s="76"/>
      <c r="W124" s="77"/>
      <c r="X124" s="75"/>
      <c r="Y124" s="76"/>
      <c r="Z124" s="77"/>
      <c r="AA124" s="75">
        <f t="shared" si="12"/>
        <v>1</v>
      </c>
      <c r="AB124" s="76">
        <f t="shared" si="13"/>
        <v>0</v>
      </c>
      <c r="AC124" s="78">
        <f t="shared" si="14"/>
        <v>1</v>
      </c>
    </row>
    <row r="125" spans="1:29" ht="12.6" customHeight="1" x14ac:dyDescent="0.2">
      <c r="A125" s="73" t="s">
        <v>78</v>
      </c>
      <c r="B125" s="74" t="s">
        <v>2</v>
      </c>
      <c r="C125" s="75">
        <v>3</v>
      </c>
      <c r="D125" s="76"/>
      <c r="E125" s="77">
        <v>3</v>
      </c>
      <c r="F125" s="75">
        <v>1</v>
      </c>
      <c r="G125" s="76"/>
      <c r="H125" s="77">
        <v>1</v>
      </c>
      <c r="I125" s="75"/>
      <c r="J125" s="76"/>
      <c r="K125" s="77"/>
      <c r="L125" s="75"/>
      <c r="M125" s="76"/>
      <c r="N125" s="77"/>
      <c r="O125" s="75"/>
      <c r="P125" s="76"/>
      <c r="Q125" s="77"/>
      <c r="R125" s="130"/>
      <c r="S125" s="130"/>
      <c r="T125" s="130"/>
      <c r="U125" s="75"/>
      <c r="V125" s="76"/>
      <c r="W125" s="77"/>
      <c r="X125" s="75"/>
      <c r="Y125" s="76"/>
      <c r="Z125" s="77"/>
      <c r="AA125" s="75">
        <f t="shared" si="12"/>
        <v>4</v>
      </c>
      <c r="AB125" s="76">
        <f t="shared" si="13"/>
        <v>0</v>
      </c>
      <c r="AC125" s="78">
        <f t="shared" si="14"/>
        <v>4</v>
      </c>
    </row>
    <row r="126" spans="1:29" ht="12.6" customHeight="1" x14ac:dyDescent="0.2">
      <c r="A126" s="73" t="s">
        <v>79</v>
      </c>
      <c r="B126" s="74" t="s">
        <v>2</v>
      </c>
      <c r="C126" s="75">
        <v>19</v>
      </c>
      <c r="D126" s="76">
        <v>1</v>
      </c>
      <c r="E126" s="77">
        <v>20</v>
      </c>
      <c r="F126" s="75">
        <v>3</v>
      </c>
      <c r="G126" s="76"/>
      <c r="H126" s="77">
        <v>3</v>
      </c>
      <c r="I126" s="75"/>
      <c r="J126" s="76"/>
      <c r="K126" s="77"/>
      <c r="L126" s="75">
        <v>1</v>
      </c>
      <c r="M126" s="76"/>
      <c r="N126" s="77">
        <v>1</v>
      </c>
      <c r="O126" s="75"/>
      <c r="P126" s="76">
        <v>1</v>
      </c>
      <c r="Q126" s="77">
        <v>1</v>
      </c>
      <c r="R126" s="130"/>
      <c r="S126" s="130"/>
      <c r="T126" s="130"/>
      <c r="U126" s="75"/>
      <c r="V126" s="76"/>
      <c r="W126" s="77"/>
      <c r="X126" s="75">
        <v>1</v>
      </c>
      <c r="Y126" s="76"/>
      <c r="Z126" s="77">
        <v>1</v>
      </c>
      <c r="AA126" s="75">
        <f t="shared" si="12"/>
        <v>24</v>
      </c>
      <c r="AB126" s="76">
        <f t="shared" si="13"/>
        <v>2</v>
      </c>
      <c r="AC126" s="78">
        <f t="shared" si="14"/>
        <v>26</v>
      </c>
    </row>
    <row r="127" spans="1:29" ht="12.6" customHeight="1" x14ac:dyDescent="0.2">
      <c r="A127" s="73" t="s">
        <v>80</v>
      </c>
      <c r="B127" s="74" t="s">
        <v>87</v>
      </c>
      <c r="C127" s="75">
        <v>1</v>
      </c>
      <c r="D127" s="76"/>
      <c r="E127" s="77">
        <v>1</v>
      </c>
      <c r="F127" s="75"/>
      <c r="G127" s="76"/>
      <c r="H127" s="77"/>
      <c r="I127" s="75"/>
      <c r="J127" s="76"/>
      <c r="K127" s="77"/>
      <c r="L127" s="75"/>
      <c r="M127" s="76"/>
      <c r="N127" s="77"/>
      <c r="O127" s="75"/>
      <c r="P127" s="76"/>
      <c r="Q127" s="77"/>
      <c r="R127" s="130"/>
      <c r="S127" s="130"/>
      <c r="T127" s="130"/>
      <c r="U127" s="75"/>
      <c r="V127" s="76"/>
      <c r="W127" s="77"/>
      <c r="X127" s="75"/>
      <c r="Y127" s="76"/>
      <c r="Z127" s="77"/>
      <c r="AA127" s="75">
        <f t="shared" si="12"/>
        <v>1</v>
      </c>
      <c r="AB127" s="76">
        <f t="shared" si="13"/>
        <v>0</v>
      </c>
      <c r="AC127" s="78">
        <f t="shared" si="14"/>
        <v>1</v>
      </c>
    </row>
    <row r="128" spans="1:29" ht="12.6" customHeight="1" x14ac:dyDescent="0.2">
      <c r="A128" s="73" t="s">
        <v>81</v>
      </c>
      <c r="B128" s="74" t="s">
        <v>2</v>
      </c>
      <c r="C128" s="75">
        <v>76</v>
      </c>
      <c r="D128" s="76">
        <v>4</v>
      </c>
      <c r="E128" s="77">
        <v>80</v>
      </c>
      <c r="F128" s="75">
        <v>6</v>
      </c>
      <c r="G128" s="76"/>
      <c r="H128" s="77">
        <v>6</v>
      </c>
      <c r="I128" s="75"/>
      <c r="J128" s="76"/>
      <c r="K128" s="77"/>
      <c r="L128" s="75">
        <v>8</v>
      </c>
      <c r="M128" s="76"/>
      <c r="N128" s="77">
        <v>8</v>
      </c>
      <c r="O128" s="75">
        <v>1</v>
      </c>
      <c r="P128" s="76"/>
      <c r="Q128" s="77">
        <v>1</v>
      </c>
      <c r="R128" s="130"/>
      <c r="S128" s="130"/>
      <c r="T128" s="130"/>
      <c r="U128" s="75"/>
      <c r="V128" s="76"/>
      <c r="W128" s="77"/>
      <c r="X128" s="75">
        <v>6</v>
      </c>
      <c r="Y128" s="76"/>
      <c r="Z128" s="77">
        <v>6</v>
      </c>
      <c r="AA128" s="75">
        <f t="shared" si="12"/>
        <v>97</v>
      </c>
      <c r="AB128" s="76">
        <f t="shared" si="13"/>
        <v>4</v>
      </c>
      <c r="AC128" s="78">
        <f t="shared" si="14"/>
        <v>101</v>
      </c>
    </row>
    <row r="129" spans="1:29" ht="12.6" customHeight="1" x14ac:dyDescent="0.2">
      <c r="A129" s="73" t="s">
        <v>112</v>
      </c>
      <c r="B129" s="74" t="s">
        <v>87</v>
      </c>
      <c r="C129" s="75">
        <v>2</v>
      </c>
      <c r="D129" s="76"/>
      <c r="E129" s="77">
        <v>2</v>
      </c>
      <c r="F129" s="75">
        <v>1</v>
      </c>
      <c r="G129" s="76"/>
      <c r="H129" s="77">
        <v>1</v>
      </c>
      <c r="I129" s="75"/>
      <c r="J129" s="76"/>
      <c r="K129" s="77"/>
      <c r="L129" s="75"/>
      <c r="M129" s="76"/>
      <c r="N129" s="77"/>
      <c r="O129" s="75"/>
      <c r="P129" s="76"/>
      <c r="Q129" s="77"/>
      <c r="R129" s="130"/>
      <c r="S129" s="130"/>
      <c r="T129" s="130"/>
      <c r="U129" s="75"/>
      <c r="V129" s="76"/>
      <c r="W129" s="77"/>
      <c r="X129" s="75"/>
      <c r="Y129" s="76"/>
      <c r="Z129" s="77"/>
      <c r="AA129" s="75">
        <f t="shared" si="12"/>
        <v>3</v>
      </c>
      <c r="AB129" s="76">
        <f t="shared" si="13"/>
        <v>0</v>
      </c>
      <c r="AC129" s="78">
        <f t="shared" si="14"/>
        <v>3</v>
      </c>
    </row>
    <row r="130" spans="1:29" ht="12.6" customHeight="1" x14ac:dyDescent="0.2">
      <c r="A130" s="73" t="s">
        <v>82</v>
      </c>
      <c r="B130" s="74" t="s">
        <v>2</v>
      </c>
      <c r="C130" s="75">
        <v>23</v>
      </c>
      <c r="D130" s="76">
        <v>1</v>
      </c>
      <c r="E130" s="77">
        <v>24</v>
      </c>
      <c r="F130" s="75">
        <v>2</v>
      </c>
      <c r="G130" s="76"/>
      <c r="H130" s="77">
        <v>2</v>
      </c>
      <c r="I130" s="75">
        <v>1</v>
      </c>
      <c r="J130" s="76"/>
      <c r="K130" s="77">
        <v>1</v>
      </c>
      <c r="L130" s="75"/>
      <c r="M130" s="76"/>
      <c r="N130" s="77"/>
      <c r="O130" s="75"/>
      <c r="P130" s="76"/>
      <c r="Q130" s="77"/>
      <c r="R130" s="130"/>
      <c r="S130" s="130"/>
      <c r="T130" s="130"/>
      <c r="U130" s="75"/>
      <c r="V130" s="76"/>
      <c r="W130" s="77"/>
      <c r="X130" s="75">
        <v>1</v>
      </c>
      <c r="Y130" s="76"/>
      <c r="Z130" s="77">
        <v>1</v>
      </c>
      <c r="AA130" s="75">
        <f t="shared" si="12"/>
        <v>27</v>
      </c>
      <c r="AB130" s="76">
        <f t="shared" si="13"/>
        <v>1</v>
      </c>
      <c r="AC130" s="78">
        <f t="shared" si="14"/>
        <v>28</v>
      </c>
    </row>
    <row r="131" spans="1:29" ht="12.6" customHeight="1" x14ac:dyDescent="0.2">
      <c r="A131" s="73" t="s">
        <v>83</v>
      </c>
      <c r="B131" s="74" t="s">
        <v>85</v>
      </c>
      <c r="C131" s="75"/>
      <c r="D131" s="76"/>
      <c r="E131" s="77"/>
      <c r="F131" s="75">
        <v>1</v>
      </c>
      <c r="G131" s="76"/>
      <c r="H131" s="77">
        <v>1</v>
      </c>
      <c r="I131" s="75"/>
      <c r="J131" s="76"/>
      <c r="K131" s="77"/>
      <c r="L131" s="75"/>
      <c r="M131" s="76"/>
      <c r="N131" s="77"/>
      <c r="O131" s="75"/>
      <c r="P131" s="76"/>
      <c r="Q131" s="77"/>
      <c r="R131" s="130"/>
      <c r="S131" s="130"/>
      <c r="T131" s="130"/>
      <c r="U131" s="75"/>
      <c r="V131" s="76"/>
      <c r="W131" s="77"/>
      <c r="X131" s="75"/>
      <c r="Y131" s="76"/>
      <c r="Z131" s="77"/>
      <c r="AA131" s="75">
        <f t="shared" si="12"/>
        <v>1</v>
      </c>
      <c r="AB131" s="76">
        <f t="shared" si="13"/>
        <v>0</v>
      </c>
      <c r="AC131" s="78">
        <f t="shared" si="14"/>
        <v>1</v>
      </c>
    </row>
    <row r="132" spans="1:29" ht="12.6" customHeight="1" x14ac:dyDescent="0.2">
      <c r="A132" s="73" t="s">
        <v>84</v>
      </c>
      <c r="B132" s="74" t="s">
        <v>86</v>
      </c>
      <c r="C132" s="75">
        <v>49</v>
      </c>
      <c r="D132" s="76">
        <v>1</v>
      </c>
      <c r="E132" s="77">
        <v>50</v>
      </c>
      <c r="F132" s="75">
        <v>14</v>
      </c>
      <c r="G132" s="76"/>
      <c r="H132" s="77">
        <v>14</v>
      </c>
      <c r="I132" s="75">
        <v>1</v>
      </c>
      <c r="J132" s="76"/>
      <c r="K132" s="77">
        <v>1</v>
      </c>
      <c r="L132" s="75">
        <v>2</v>
      </c>
      <c r="M132" s="76">
        <v>1</v>
      </c>
      <c r="N132" s="77">
        <v>3</v>
      </c>
      <c r="O132" s="75">
        <v>2</v>
      </c>
      <c r="P132" s="76"/>
      <c r="Q132" s="77">
        <v>2</v>
      </c>
      <c r="R132" s="130"/>
      <c r="S132" s="130"/>
      <c r="T132" s="130"/>
      <c r="U132" s="75"/>
      <c r="V132" s="76"/>
      <c r="W132" s="77"/>
      <c r="X132" s="75">
        <v>11</v>
      </c>
      <c r="Y132" s="76"/>
      <c r="Z132" s="77">
        <v>11</v>
      </c>
      <c r="AA132" s="75">
        <f t="shared" si="12"/>
        <v>79</v>
      </c>
      <c r="AB132" s="76">
        <f t="shared" si="13"/>
        <v>2</v>
      </c>
      <c r="AC132" s="78">
        <f t="shared" si="14"/>
        <v>81</v>
      </c>
    </row>
    <row r="133" spans="1:29" ht="12.6" customHeight="1" x14ac:dyDescent="0.2">
      <c r="A133" s="73" t="s">
        <v>27</v>
      </c>
      <c r="B133" s="74" t="s">
        <v>90</v>
      </c>
      <c r="C133" s="75">
        <v>3</v>
      </c>
      <c r="D133" s="76"/>
      <c r="E133" s="77">
        <v>3</v>
      </c>
      <c r="F133" s="75"/>
      <c r="G133" s="76"/>
      <c r="H133" s="77"/>
      <c r="I133" s="75"/>
      <c r="J133" s="76"/>
      <c r="K133" s="77"/>
      <c r="L133" s="75"/>
      <c r="M133" s="76"/>
      <c r="N133" s="77"/>
      <c r="O133" s="75"/>
      <c r="P133" s="76"/>
      <c r="Q133" s="77"/>
      <c r="R133" s="130"/>
      <c r="S133" s="130"/>
      <c r="T133" s="130"/>
      <c r="U133" s="75"/>
      <c r="V133" s="76"/>
      <c r="W133" s="77"/>
      <c r="X133" s="75"/>
      <c r="Y133" s="76"/>
      <c r="Z133" s="77"/>
      <c r="AA133" s="75">
        <f t="shared" si="12"/>
        <v>3</v>
      </c>
      <c r="AB133" s="76">
        <f t="shared" si="13"/>
        <v>0</v>
      </c>
      <c r="AC133" s="78">
        <f t="shared" si="14"/>
        <v>3</v>
      </c>
    </row>
    <row r="134" spans="1:29" ht="12.6" customHeight="1" x14ac:dyDescent="0.2">
      <c r="A134" s="123" t="s">
        <v>3</v>
      </c>
      <c r="B134" s="3" t="s">
        <v>90</v>
      </c>
      <c r="C134" s="12"/>
      <c r="D134" s="13"/>
      <c r="E134" s="14"/>
      <c r="F134" s="12"/>
      <c r="G134" s="13">
        <v>1</v>
      </c>
      <c r="H134" s="14">
        <v>1</v>
      </c>
      <c r="I134" s="12"/>
      <c r="J134" s="13"/>
      <c r="K134" s="14"/>
      <c r="L134" s="12"/>
      <c r="M134" s="13"/>
      <c r="N134" s="14"/>
      <c r="O134" s="12"/>
      <c r="P134" s="13"/>
      <c r="Q134" s="14"/>
      <c r="R134" s="87"/>
      <c r="S134" s="87"/>
      <c r="T134" s="87"/>
      <c r="U134" s="12"/>
      <c r="V134" s="13"/>
      <c r="W134" s="14"/>
      <c r="X134" s="12"/>
      <c r="Y134" s="13"/>
      <c r="Z134" s="14"/>
      <c r="AA134" s="12">
        <f t="shared" si="12"/>
        <v>0</v>
      </c>
      <c r="AB134" s="13">
        <f t="shared" si="13"/>
        <v>1</v>
      </c>
      <c r="AC134" s="46">
        <f t="shared" si="14"/>
        <v>1</v>
      </c>
    </row>
    <row r="135" spans="1:29" s="10" customFormat="1" ht="12.6" customHeight="1" x14ac:dyDescent="0.25">
      <c r="A135" s="58" t="s">
        <v>113</v>
      </c>
      <c r="B135" s="38"/>
      <c r="C135" s="99">
        <f>SUM(C121:C134)</f>
        <v>217</v>
      </c>
      <c r="D135" s="40">
        <f t="shared" ref="D135:Z135" si="29">SUM(D121:D134)</f>
        <v>27</v>
      </c>
      <c r="E135" s="41">
        <f t="shared" si="29"/>
        <v>244</v>
      </c>
      <c r="F135" s="39">
        <f t="shared" si="29"/>
        <v>29</v>
      </c>
      <c r="G135" s="40">
        <f t="shared" si="29"/>
        <v>1</v>
      </c>
      <c r="H135" s="41">
        <f t="shared" si="29"/>
        <v>30</v>
      </c>
      <c r="I135" s="39">
        <f t="shared" si="29"/>
        <v>2</v>
      </c>
      <c r="J135" s="40">
        <f t="shared" si="29"/>
        <v>0</v>
      </c>
      <c r="K135" s="41">
        <f t="shared" si="29"/>
        <v>2</v>
      </c>
      <c r="L135" s="39">
        <f t="shared" si="29"/>
        <v>13</v>
      </c>
      <c r="M135" s="40">
        <f t="shared" si="29"/>
        <v>3</v>
      </c>
      <c r="N135" s="41">
        <f t="shared" si="29"/>
        <v>16</v>
      </c>
      <c r="O135" s="39">
        <f t="shared" si="29"/>
        <v>4</v>
      </c>
      <c r="P135" s="40">
        <f t="shared" si="29"/>
        <v>1</v>
      </c>
      <c r="Q135" s="41">
        <f t="shared" si="29"/>
        <v>5</v>
      </c>
      <c r="R135" s="38">
        <f t="shared" si="29"/>
        <v>0</v>
      </c>
      <c r="S135" s="38">
        <f t="shared" si="29"/>
        <v>0</v>
      </c>
      <c r="T135" s="38">
        <f t="shared" si="29"/>
        <v>0</v>
      </c>
      <c r="U135" s="39">
        <f t="shared" si="29"/>
        <v>2</v>
      </c>
      <c r="V135" s="40">
        <f t="shared" si="29"/>
        <v>0</v>
      </c>
      <c r="W135" s="41">
        <f t="shared" si="29"/>
        <v>2</v>
      </c>
      <c r="X135" s="39">
        <f t="shared" si="29"/>
        <v>20</v>
      </c>
      <c r="Y135" s="40">
        <f t="shared" si="29"/>
        <v>2</v>
      </c>
      <c r="Z135" s="41">
        <f t="shared" si="29"/>
        <v>22</v>
      </c>
      <c r="AA135" s="39">
        <f t="shared" si="12"/>
        <v>287</v>
      </c>
      <c r="AB135" s="40">
        <f t="shared" si="13"/>
        <v>34</v>
      </c>
      <c r="AC135" s="59">
        <f t="shared" si="14"/>
        <v>321</v>
      </c>
    </row>
    <row r="136" spans="1:29" ht="12.6" customHeight="1" x14ac:dyDescent="0.2">
      <c r="A136" s="123" t="s">
        <v>123</v>
      </c>
      <c r="B136" s="3" t="s">
        <v>86</v>
      </c>
      <c r="C136" s="12">
        <v>17</v>
      </c>
      <c r="D136" s="13">
        <v>16</v>
      </c>
      <c r="E136" s="14">
        <v>33</v>
      </c>
      <c r="F136" s="12">
        <v>0</v>
      </c>
      <c r="G136" s="13">
        <v>0</v>
      </c>
      <c r="H136" s="14">
        <v>0</v>
      </c>
      <c r="I136" s="12">
        <v>0</v>
      </c>
      <c r="J136" s="13">
        <v>0</v>
      </c>
      <c r="K136" s="14">
        <v>0</v>
      </c>
      <c r="L136" s="12">
        <v>1</v>
      </c>
      <c r="M136" s="13">
        <v>6</v>
      </c>
      <c r="N136" s="14">
        <v>7</v>
      </c>
      <c r="O136" s="12">
        <v>1</v>
      </c>
      <c r="P136" s="13">
        <v>1</v>
      </c>
      <c r="Q136" s="14">
        <v>2</v>
      </c>
      <c r="R136" s="87"/>
      <c r="S136" s="87">
        <v>1</v>
      </c>
      <c r="T136" s="87">
        <v>1</v>
      </c>
      <c r="U136" s="12">
        <v>0</v>
      </c>
      <c r="V136" s="13">
        <v>0</v>
      </c>
      <c r="W136" s="14">
        <v>0</v>
      </c>
      <c r="X136" s="12">
        <v>4</v>
      </c>
      <c r="Y136" s="13">
        <v>3</v>
      </c>
      <c r="Z136" s="14">
        <v>7</v>
      </c>
      <c r="AA136" s="12">
        <f t="shared" si="12"/>
        <v>23</v>
      </c>
      <c r="AB136" s="13">
        <f t="shared" si="13"/>
        <v>27</v>
      </c>
      <c r="AC136" s="46">
        <f t="shared" si="14"/>
        <v>50</v>
      </c>
    </row>
    <row r="137" spans="1:29" s="10" customFormat="1" ht="12.6" customHeight="1" x14ac:dyDescent="0.25">
      <c r="A137" s="50" t="s">
        <v>122</v>
      </c>
      <c r="B137" s="30"/>
      <c r="C137" s="31">
        <v>17</v>
      </c>
      <c r="D137" s="32">
        <v>16</v>
      </c>
      <c r="E137" s="33">
        <v>33</v>
      </c>
      <c r="F137" s="31">
        <v>0</v>
      </c>
      <c r="G137" s="32">
        <v>0</v>
      </c>
      <c r="H137" s="33">
        <v>0</v>
      </c>
      <c r="I137" s="31">
        <v>0</v>
      </c>
      <c r="J137" s="32">
        <v>0</v>
      </c>
      <c r="K137" s="33">
        <v>0</v>
      </c>
      <c r="L137" s="31">
        <v>1</v>
      </c>
      <c r="M137" s="32">
        <v>6</v>
      </c>
      <c r="N137" s="33">
        <v>7</v>
      </c>
      <c r="O137" s="31">
        <v>1</v>
      </c>
      <c r="P137" s="32">
        <v>1</v>
      </c>
      <c r="Q137" s="33">
        <v>2</v>
      </c>
      <c r="R137" s="30"/>
      <c r="S137" s="30">
        <v>1</v>
      </c>
      <c r="T137" s="30">
        <v>1</v>
      </c>
      <c r="U137" s="31">
        <v>0</v>
      </c>
      <c r="V137" s="32">
        <v>0</v>
      </c>
      <c r="W137" s="33">
        <v>0</v>
      </c>
      <c r="X137" s="31">
        <v>4</v>
      </c>
      <c r="Y137" s="32">
        <v>3</v>
      </c>
      <c r="Z137" s="33">
        <v>7</v>
      </c>
      <c r="AA137" s="31">
        <f t="shared" si="12"/>
        <v>23</v>
      </c>
      <c r="AB137" s="32">
        <f t="shared" si="13"/>
        <v>27</v>
      </c>
      <c r="AC137" s="51">
        <f t="shared" si="14"/>
        <v>50</v>
      </c>
    </row>
    <row r="138" spans="1:29" s="1" customFormat="1" ht="12.6" customHeight="1" thickBot="1" x14ac:dyDescent="0.25">
      <c r="A138" s="60" t="s">
        <v>121</v>
      </c>
      <c r="B138" s="42"/>
      <c r="C138" s="89">
        <f t="shared" ref="C138:Z138" si="30">C43+C55+C90+C109+C120+C135+C137</f>
        <v>1681</v>
      </c>
      <c r="D138" s="44">
        <f t="shared" si="30"/>
        <v>837</v>
      </c>
      <c r="E138" s="45">
        <f t="shared" si="30"/>
        <v>2518</v>
      </c>
      <c r="F138" s="43">
        <f t="shared" si="30"/>
        <v>191</v>
      </c>
      <c r="G138" s="44">
        <f t="shared" si="30"/>
        <v>38</v>
      </c>
      <c r="H138" s="45">
        <f t="shared" si="30"/>
        <v>229</v>
      </c>
      <c r="I138" s="43">
        <f t="shared" si="30"/>
        <v>15</v>
      </c>
      <c r="J138" s="44">
        <f t="shared" si="30"/>
        <v>5</v>
      </c>
      <c r="K138" s="45">
        <f t="shared" si="30"/>
        <v>20</v>
      </c>
      <c r="L138" s="43">
        <f t="shared" si="30"/>
        <v>71</v>
      </c>
      <c r="M138" s="44">
        <f t="shared" si="30"/>
        <v>83</v>
      </c>
      <c r="N138" s="45">
        <f t="shared" si="30"/>
        <v>154</v>
      </c>
      <c r="O138" s="43">
        <f t="shared" si="30"/>
        <v>35</v>
      </c>
      <c r="P138" s="44">
        <f t="shared" si="30"/>
        <v>25</v>
      </c>
      <c r="Q138" s="45">
        <f t="shared" si="30"/>
        <v>60</v>
      </c>
      <c r="R138" s="42">
        <f t="shared" si="30"/>
        <v>0</v>
      </c>
      <c r="S138" s="42">
        <f t="shared" si="30"/>
        <v>1</v>
      </c>
      <c r="T138" s="42">
        <f t="shared" si="30"/>
        <v>1</v>
      </c>
      <c r="U138" s="43">
        <f t="shared" si="30"/>
        <v>101</v>
      </c>
      <c r="V138" s="44">
        <f t="shared" si="30"/>
        <v>119</v>
      </c>
      <c r="W138" s="45">
        <f t="shared" si="30"/>
        <v>220</v>
      </c>
      <c r="X138" s="43">
        <f t="shared" si="30"/>
        <v>145</v>
      </c>
      <c r="Y138" s="44">
        <f t="shared" si="30"/>
        <v>80</v>
      </c>
      <c r="Z138" s="45">
        <f t="shared" si="30"/>
        <v>225</v>
      </c>
      <c r="AA138" s="43">
        <f t="shared" ref="AA138:AC138" si="31">X138+U138+R138+O138+L138+I138+F138+C138</f>
        <v>2239</v>
      </c>
      <c r="AB138" s="44">
        <f t="shared" si="31"/>
        <v>1188</v>
      </c>
      <c r="AC138" s="61">
        <f t="shared" si="31"/>
        <v>3427</v>
      </c>
    </row>
  </sheetData>
  <mergeCells count="20">
    <mergeCell ref="A1:AC1"/>
    <mergeCell ref="A2:B3"/>
    <mergeCell ref="C2:E2"/>
    <mergeCell ref="F2:H2"/>
    <mergeCell ref="I2:K2"/>
    <mergeCell ref="L2:N2"/>
    <mergeCell ref="O2:Q2"/>
    <mergeCell ref="R2:T2"/>
    <mergeCell ref="U2:W2"/>
    <mergeCell ref="X2:Z2"/>
    <mergeCell ref="AA2:AC2"/>
    <mergeCell ref="A111:A113"/>
    <mergeCell ref="A24:A25"/>
    <mergeCell ref="A95:A96"/>
    <mergeCell ref="A99:A100"/>
    <mergeCell ref="A16:A17"/>
    <mergeCell ref="A85:A86"/>
    <mergeCell ref="A62:A63"/>
    <mergeCell ref="A76:A77"/>
    <mergeCell ref="A79:A80"/>
  </mergeCells>
  <pageMargins left="0.75" right="0.75" top="1" bottom="1" header="0.5" footer="0.5"/>
  <pageSetup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205"/>
  <sheetViews>
    <sheetView zoomScaleNormal="100" workbookViewId="0">
      <pane ySplit="4" topLeftCell="A5" activePane="bottomLeft" state="frozen"/>
      <selection activeCell="A192" sqref="A192"/>
      <selection pane="bottomLeft" activeCell="A5" sqref="A5"/>
    </sheetView>
  </sheetViews>
  <sheetFormatPr defaultRowHeight="15" x14ac:dyDescent="0.25"/>
  <cols>
    <col min="1" max="1" width="32.140625" style="144" customWidth="1"/>
    <col min="2" max="2" width="8.5703125" style="145" customWidth="1"/>
    <col min="3" max="3" width="6" style="347" customWidth="1"/>
    <col min="4" max="4" width="6" style="348" customWidth="1"/>
    <col min="5" max="5" width="6" style="349" customWidth="1"/>
    <col min="6" max="8" width="6" style="201" customWidth="1"/>
    <col min="9" max="9" width="6" style="350" customWidth="1"/>
    <col min="10" max="10" width="6" style="348" customWidth="1"/>
    <col min="11" max="11" width="6" style="351" customWidth="1"/>
    <col min="12" max="14" width="6" style="201" customWidth="1"/>
    <col min="15" max="15" width="6" style="350" customWidth="1"/>
    <col min="16" max="16" width="6" style="348" customWidth="1"/>
    <col min="17" max="17" width="6" style="351" customWidth="1"/>
    <col min="18" max="20" width="6" style="348" customWidth="1"/>
    <col min="21" max="23" width="6" style="201" customWidth="1"/>
    <col min="24" max="24" width="6" style="350" customWidth="1"/>
    <col min="25" max="26" width="6" style="348" customWidth="1"/>
    <col min="27" max="27" width="6" style="352" customWidth="1"/>
    <col min="28" max="28" width="6" style="353" customWidth="1"/>
    <col min="29" max="29" width="6" style="354" customWidth="1"/>
    <col min="30" max="256" width="8.85546875" style="236"/>
    <col min="257" max="257" width="32.140625" style="236" customWidth="1"/>
    <col min="258" max="258" width="8.5703125" style="236" customWidth="1"/>
    <col min="259" max="259" width="6.7109375" style="236" customWidth="1"/>
    <col min="260" max="260" width="6" style="236" customWidth="1"/>
    <col min="261" max="261" width="6.28515625" style="236" customWidth="1"/>
    <col min="262" max="262" width="7.28515625" style="236" customWidth="1"/>
    <col min="263" max="263" width="5.5703125" style="236" customWidth="1"/>
    <col min="264" max="264" width="6.5703125" style="236" customWidth="1"/>
    <col min="265" max="265" width="6.42578125" style="236" customWidth="1"/>
    <col min="266" max="266" width="5.5703125" style="236" customWidth="1"/>
    <col min="267" max="267" width="4.5703125" style="236" customWidth="1"/>
    <col min="268" max="268" width="6.28515625" style="236" customWidth="1"/>
    <col min="269" max="269" width="6" style="236" customWidth="1"/>
    <col min="270" max="270" width="4.85546875" style="236" customWidth="1"/>
    <col min="271" max="271" width="6.7109375" style="236" customWidth="1"/>
    <col min="272" max="272" width="5" style="236" customWidth="1"/>
    <col min="273" max="275" width="5.42578125" style="236" customWidth="1"/>
    <col min="276" max="276" width="8" style="236" customWidth="1"/>
    <col min="277" max="277" width="7.140625" style="236" customWidth="1"/>
    <col min="278" max="278" width="5.42578125" style="236" customWidth="1"/>
    <col min="279" max="279" width="7.140625" style="236" customWidth="1"/>
    <col min="280" max="280" width="7.7109375" style="236" customWidth="1"/>
    <col min="281" max="281" width="5.42578125" style="236" customWidth="1"/>
    <col min="282" max="282" width="6.85546875" style="236" customWidth="1"/>
    <col min="283" max="283" width="6.28515625" style="236" customWidth="1"/>
    <col min="284" max="285" width="6.85546875" style="236" customWidth="1"/>
    <col min="286" max="512" width="8.85546875" style="236"/>
    <col min="513" max="513" width="32.140625" style="236" customWidth="1"/>
    <col min="514" max="514" width="8.5703125" style="236" customWidth="1"/>
    <col min="515" max="515" width="6.7109375" style="236" customWidth="1"/>
    <col min="516" max="516" width="6" style="236" customWidth="1"/>
    <col min="517" max="517" width="6.28515625" style="236" customWidth="1"/>
    <col min="518" max="518" width="7.28515625" style="236" customWidth="1"/>
    <col min="519" max="519" width="5.5703125" style="236" customWidth="1"/>
    <col min="520" max="520" width="6.5703125" style="236" customWidth="1"/>
    <col min="521" max="521" width="6.42578125" style="236" customWidth="1"/>
    <col min="522" max="522" width="5.5703125" style="236" customWidth="1"/>
    <col min="523" max="523" width="4.5703125" style="236" customWidth="1"/>
    <col min="524" max="524" width="6.28515625" style="236" customWidth="1"/>
    <col min="525" max="525" width="6" style="236" customWidth="1"/>
    <col min="526" max="526" width="4.85546875" style="236" customWidth="1"/>
    <col min="527" max="527" width="6.7109375" style="236" customWidth="1"/>
    <col min="528" max="528" width="5" style="236" customWidth="1"/>
    <col min="529" max="531" width="5.42578125" style="236" customWidth="1"/>
    <col min="532" max="532" width="8" style="236" customWidth="1"/>
    <col min="533" max="533" width="7.140625" style="236" customWidth="1"/>
    <col min="534" max="534" width="5.42578125" style="236" customWidth="1"/>
    <col min="535" max="535" width="7.140625" style="236" customWidth="1"/>
    <col min="536" max="536" width="7.7109375" style="236" customWidth="1"/>
    <col min="537" max="537" width="5.42578125" style="236" customWidth="1"/>
    <col min="538" max="538" width="6.85546875" style="236" customWidth="1"/>
    <col min="539" max="539" width="6.28515625" style="236" customWidth="1"/>
    <col min="540" max="541" width="6.85546875" style="236" customWidth="1"/>
    <col min="542" max="768" width="8.85546875" style="236"/>
    <col min="769" max="769" width="32.140625" style="236" customWidth="1"/>
    <col min="770" max="770" width="8.5703125" style="236" customWidth="1"/>
    <col min="771" max="771" width="6.7109375" style="236" customWidth="1"/>
    <col min="772" max="772" width="6" style="236" customWidth="1"/>
    <col min="773" max="773" width="6.28515625" style="236" customWidth="1"/>
    <col min="774" max="774" width="7.28515625" style="236" customWidth="1"/>
    <col min="775" max="775" width="5.5703125" style="236" customWidth="1"/>
    <col min="776" max="776" width="6.5703125" style="236" customWidth="1"/>
    <col min="777" max="777" width="6.42578125" style="236" customWidth="1"/>
    <col min="778" max="778" width="5.5703125" style="236" customWidth="1"/>
    <col min="779" max="779" width="4.5703125" style="236" customWidth="1"/>
    <col min="780" max="780" width="6.28515625" style="236" customWidth="1"/>
    <col min="781" max="781" width="6" style="236" customWidth="1"/>
    <col min="782" max="782" width="4.85546875" style="236" customWidth="1"/>
    <col min="783" max="783" width="6.7109375" style="236" customWidth="1"/>
    <col min="784" max="784" width="5" style="236" customWidth="1"/>
    <col min="785" max="787" width="5.42578125" style="236" customWidth="1"/>
    <col min="788" max="788" width="8" style="236" customWidth="1"/>
    <col min="789" max="789" width="7.140625" style="236" customWidth="1"/>
    <col min="790" max="790" width="5.42578125" style="236" customWidth="1"/>
    <col min="791" max="791" width="7.140625" style="236" customWidth="1"/>
    <col min="792" max="792" width="7.7109375" style="236" customWidth="1"/>
    <col min="793" max="793" width="5.42578125" style="236" customWidth="1"/>
    <col min="794" max="794" width="6.85546875" style="236" customWidth="1"/>
    <col min="795" max="795" width="6.28515625" style="236" customWidth="1"/>
    <col min="796" max="797" width="6.85546875" style="236" customWidth="1"/>
    <col min="798" max="1024" width="8.85546875" style="236"/>
    <col min="1025" max="1025" width="32.140625" style="236" customWidth="1"/>
    <col min="1026" max="1026" width="8.5703125" style="236" customWidth="1"/>
    <col min="1027" max="1027" width="6.7109375" style="236" customWidth="1"/>
    <col min="1028" max="1028" width="6" style="236" customWidth="1"/>
    <col min="1029" max="1029" width="6.28515625" style="236" customWidth="1"/>
    <col min="1030" max="1030" width="7.28515625" style="236" customWidth="1"/>
    <col min="1031" max="1031" width="5.5703125" style="236" customWidth="1"/>
    <col min="1032" max="1032" width="6.5703125" style="236" customWidth="1"/>
    <col min="1033" max="1033" width="6.42578125" style="236" customWidth="1"/>
    <col min="1034" max="1034" width="5.5703125" style="236" customWidth="1"/>
    <col min="1035" max="1035" width="4.5703125" style="236" customWidth="1"/>
    <col min="1036" max="1036" width="6.28515625" style="236" customWidth="1"/>
    <col min="1037" max="1037" width="6" style="236" customWidth="1"/>
    <col min="1038" max="1038" width="4.85546875" style="236" customWidth="1"/>
    <col min="1039" max="1039" width="6.7109375" style="236" customWidth="1"/>
    <col min="1040" max="1040" width="5" style="236" customWidth="1"/>
    <col min="1041" max="1043" width="5.42578125" style="236" customWidth="1"/>
    <col min="1044" max="1044" width="8" style="236" customWidth="1"/>
    <col min="1045" max="1045" width="7.140625" style="236" customWidth="1"/>
    <col min="1046" max="1046" width="5.42578125" style="236" customWidth="1"/>
    <col min="1047" max="1047" width="7.140625" style="236" customWidth="1"/>
    <col min="1048" max="1048" width="7.7109375" style="236" customWidth="1"/>
    <col min="1049" max="1049" width="5.42578125" style="236" customWidth="1"/>
    <col min="1050" max="1050" width="6.85546875" style="236" customWidth="1"/>
    <col min="1051" max="1051" width="6.28515625" style="236" customWidth="1"/>
    <col min="1052" max="1053" width="6.85546875" style="236" customWidth="1"/>
    <col min="1054" max="1280" width="8.85546875" style="236"/>
    <col min="1281" max="1281" width="32.140625" style="236" customWidth="1"/>
    <col min="1282" max="1282" width="8.5703125" style="236" customWidth="1"/>
    <col min="1283" max="1283" width="6.7109375" style="236" customWidth="1"/>
    <col min="1284" max="1284" width="6" style="236" customWidth="1"/>
    <col min="1285" max="1285" width="6.28515625" style="236" customWidth="1"/>
    <col min="1286" max="1286" width="7.28515625" style="236" customWidth="1"/>
    <col min="1287" max="1287" width="5.5703125" style="236" customWidth="1"/>
    <col min="1288" max="1288" width="6.5703125" style="236" customWidth="1"/>
    <col min="1289" max="1289" width="6.42578125" style="236" customWidth="1"/>
    <col min="1290" max="1290" width="5.5703125" style="236" customWidth="1"/>
    <col min="1291" max="1291" width="4.5703125" style="236" customWidth="1"/>
    <col min="1292" max="1292" width="6.28515625" style="236" customWidth="1"/>
    <col min="1293" max="1293" width="6" style="236" customWidth="1"/>
    <col min="1294" max="1294" width="4.85546875" style="236" customWidth="1"/>
    <col min="1295" max="1295" width="6.7109375" style="236" customWidth="1"/>
    <col min="1296" max="1296" width="5" style="236" customWidth="1"/>
    <col min="1297" max="1299" width="5.42578125" style="236" customWidth="1"/>
    <col min="1300" max="1300" width="8" style="236" customWidth="1"/>
    <col min="1301" max="1301" width="7.140625" style="236" customWidth="1"/>
    <col min="1302" max="1302" width="5.42578125" style="236" customWidth="1"/>
    <col min="1303" max="1303" width="7.140625" style="236" customWidth="1"/>
    <col min="1304" max="1304" width="7.7109375" style="236" customWidth="1"/>
    <col min="1305" max="1305" width="5.42578125" style="236" customWidth="1"/>
    <col min="1306" max="1306" width="6.85546875" style="236" customWidth="1"/>
    <col min="1307" max="1307" width="6.28515625" style="236" customWidth="1"/>
    <col min="1308" max="1309" width="6.85546875" style="236" customWidth="1"/>
    <col min="1310" max="1536" width="8.85546875" style="236"/>
    <col min="1537" max="1537" width="32.140625" style="236" customWidth="1"/>
    <col min="1538" max="1538" width="8.5703125" style="236" customWidth="1"/>
    <col min="1539" max="1539" width="6.7109375" style="236" customWidth="1"/>
    <col min="1540" max="1540" width="6" style="236" customWidth="1"/>
    <col min="1541" max="1541" width="6.28515625" style="236" customWidth="1"/>
    <col min="1542" max="1542" width="7.28515625" style="236" customWidth="1"/>
    <col min="1543" max="1543" width="5.5703125" style="236" customWidth="1"/>
    <col min="1544" max="1544" width="6.5703125" style="236" customWidth="1"/>
    <col min="1545" max="1545" width="6.42578125" style="236" customWidth="1"/>
    <col min="1546" max="1546" width="5.5703125" style="236" customWidth="1"/>
    <col min="1547" max="1547" width="4.5703125" style="236" customWidth="1"/>
    <col min="1548" max="1548" width="6.28515625" style="236" customWidth="1"/>
    <col min="1549" max="1549" width="6" style="236" customWidth="1"/>
    <col min="1550" max="1550" width="4.85546875" style="236" customWidth="1"/>
    <col min="1551" max="1551" width="6.7109375" style="236" customWidth="1"/>
    <col min="1552" max="1552" width="5" style="236" customWidth="1"/>
    <col min="1553" max="1555" width="5.42578125" style="236" customWidth="1"/>
    <col min="1556" max="1556" width="8" style="236" customWidth="1"/>
    <col min="1557" max="1557" width="7.140625" style="236" customWidth="1"/>
    <col min="1558" max="1558" width="5.42578125" style="236" customWidth="1"/>
    <col min="1559" max="1559" width="7.140625" style="236" customWidth="1"/>
    <col min="1560" max="1560" width="7.7109375" style="236" customWidth="1"/>
    <col min="1561" max="1561" width="5.42578125" style="236" customWidth="1"/>
    <col min="1562" max="1562" width="6.85546875" style="236" customWidth="1"/>
    <col min="1563" max="1563" width="6.28515625" style="236" customWidth="1"/>
    <col min="1564" max="1565" width="6.85546875" style="236" customWidth="1"/>
    <col min="1566" max="1792" width="8.85546875" style="236"/>
    <col min="1793" max="1793" width="32.140625" style="236" customWidth="1"/>
    <col min="1794" max="1794" width="8.5703125" style="236" customWidth="1"/>
    <col min="1795" max="1795" width="6.7109375" style="236" customWidth="1"/>
    <col min="1796" max="1796" width="6" style="236" customWidth="1"/>
    <col min="1797" max="1797" width="6.28515625" style="236" customWidth="1"/>
    <col min="1798" max="1798" width="7.28515625" style="236" customWidth="1"/>
    <col min="1799" max="1799" width="5.5703125" style="236" customWidth="1"/>
    <col min="1800" max="1800" width="6.5703125" style="236" customWidth="1"/>
    <col min="1801" max="1801" width="6.42578125" style="236" customWidth="1"/>
    <col min="1802" max="1802" width="5.5703125" style="236" customWidth="1"/>
    <col min="1803" max="1803" width="4.5703125" style="236" customWidth="1"/>
    <col min="1804" max="1804" width="6.28515625" style="236" customWidth="1"/>
    <col min="1805" max="1805" width="6" style="236" customWidth="1"/>
    <col min="1806" max="1806" width="4.85546875" style="236" customWidth="1"/>
    <col min="1807" max="1807" width="6.7109375" style="236" customWidth="1"/>
    <col min="1808" max="1808" width="5" style="236" customWidth="1"/>
    <col min="1809" max="1811" width="5.42578125" style="236" customWidth="1"/>
    <col min="1812" max="1812" width="8" style="236" customWidth="1"/>
    <col min="1813" max="1813" width="7.140625" style="236" customWidth="1"/>
    <col min="1814" max="1814" width="5.42578125" style="236" customWidth="1"/>
    <col min="1815" max="1815" width="7.140625" style="236" customWidth="1"/>
    <col min="1816" max="1816" width="7.7109375" style="236" customWidth="1"/>
    <col min="1817" max="1817" width="5.42578125" style="236" customWidth="1"/>
    <col min="1818" max="1818" width="6.85546875" style="236" customWidth="1"/>
    <col min="1819" max="1819" width="6.28515625" style="236" customWidth="1"/>
    <col min="1820" max="1821" width="6.85546875" style="236" customWidth="1"/>
    <col min="1822" max="2048" width="8.85546875" style="236"/>
    <col min="2049" max="2049" width="32.140625" style="236" customWidth="1"/>
    <col min="2050" max="2050" width="8.5703125" style="236" customWidth="1"/>
    <col min="2051" max="2051" width="6.7109375" style="236" customWidth="1"/>
    <col min="2052" max="2052" width="6" style="236" customWidth="1"/>
    <col min="2053" max="2053" width="6.28515625" style="236" customWidth="1"/>
    <col min="2054" max="2054" width="7.28515625" style="236" customWidth="1"/>
    <col min="2055" max="2055" width="5.5703125" style="236" customWidth="1"/>
    <col min="2056" max="2056" width="6.5703125" style="236" customWidth="1"/>
    <col min="2057" max="2057" width="6.42578125" style="236" customWidth="1"/>
    <col min="2058" max="2058" width="5.5703125" style="236" customWidth="1"/>
    <col min="2059" max="2059" width="4.5703125" style="236" customWidth="1"/>
    <col min="2060" max="2060" width="6.28515625" style="236" customWidth="1"/>
    <col min="2061" max="2061" width="6" style="236" customWidth="1"/>
    <col min="2062" max="2062" width="4.85546875" style="236" customWidth="1"/>
    <col min="2063" max="2063" width="6.7109375" style="236" customWidth="1"/>
    <col min="2064" max="2064" width="5" style="236" customWidth="1"/>
    <col min="2065" max="2067" width="5.42578125" style="236" customWidth="1"/>
    <col min="2068" max="2068" width="8" style="236" customWidth="1"/>
    <col min="2069" max="2069" width="7.140625" style="236" customWidth="1"/>
    <col min="2070" max="2070" width="5.42578125" style="236" customWidth="1"/>
    <col min="2071" max="2071" width="7.140625" style="236" customWidth="1"/>
    <col min="2072" max="2072" width="7.7109375" style="236" customWidth="1"/>
    <col min="2073" max="2073" width="5.42578125" style="236" customWidth="1"/>
    <col min="2074" max="2074" width="6.85546875" style="236" customWidth="1"/>
    <col min="2075" max="2075" width="6.28515625" style="236" customWidth="1"/>
    <col min="2076" max="2077" width="6.85546875" style="236" customWidth="1"/>
    <col min="2078" max="2304" width="8.85546875" style="236"/>
    <col min="2305" max="2305" width="32.140625" style="236" customWidth="1"/>
    <col min="2306" max="2306" width="8.5703125" style="236" customWidth="1"/>
    <col min="2307" max="2307" width="6.7109375" style="236" customWidth="1"/>
    <col min="2308" max="2308" width="6" style="236" customWidth="1"/>
    <col min="2309" max="2309" width="6.28515625" style="236" customWidth="1"/>
    <col min="2310" max="2310" width="7.28515625" style="236" customWidth="1"/>
    <col min="2311" max="2311" width="5.5703125" style="236" customWidth="1"/>
    <col min="2312" max="2312" width="6.5703125" style="236" customWidth="1"/>
    <col min="2313" max="2313" width="6.42578125" style="236" customWidth="1"/>
    <col min="2314" max="2314" width="5.5703125" style="236" customWidth="1"/>
    <col min="2315" max="2315" width="4.5703125" style="236" customWidth="1"/>
    <col min="2316" max="2316" width="6.28515625" style="236" customWidth="1"/>
    <col min="2317" max="2317" width="6" style="236" customWidth="1"/>
    <col min="2318" max="2318" width="4.85546875" style="236" customWidth="1"/>
    <col min="2319" max="2319" width="6.7109375" style="236" customWidth="1"/>
    <col min="2320" max="2320" width="5" style="236" customWidth="1"/>
    <col min="2321" max="2323" width="5.42578125" style="236" customWidth="1"/>
    <col min="2324" max="2324" width="8" style="236" customWidth="1"/>
    <col min="2325" max="2325" width="7.140625" style="236" customWidth="1"/>
    <col min="2326" max="2326" width="5.42578125" style="236" customWidth="1"/>
    <col min="2327" max="2327" width="7.140625" style="236" customWidth="1"/>
    <col min="2328" max="2328" width="7.7109375" style="236" customWidth="1"/>
    <col min="2329" max="2329" width="5.42578125" style="236" customWidth="1"/>
    <col min="2330" max="2330" width="6.85546875" style="236" customWidth="1"/>
    <col min="2331" max="2331" width="6.28515625" style="236" customWidth="1"/>
    <col min="2332" max="2333" width="6.85546875" style="236" customWidth="1"/>
    <col min="2334" max="2560" width="8.85546875" style="236"/>
    <col min="2561" max="2561" width="32.140625" style="236" customWidth="1"/>
    <col min="2562" max="2562" width="8.5703125" style="236" customWidth="1"/>
    <col min="2563" max="2563" width="6.7109375" style="236" customWidth="1"/>
    <col min="2564" max="2564" width="6" style="236" customWidth="1"/>
    <col min="2565" max="2565" width="6.28515625" style="236" customWidth="1"/>
    <col min="2566" max="2566" width="7.28515625" style="236" customWidth="1"/>
    <col min="2567" max="2567" width="5.5703125" style="236" customWidth="1"/>
    <col min="2568" max="2568" width="6.5703125" style="236" customWidth="1"/>
    <col min="2569" max="2569" width="6.42578125" style="236" customWidth="1"/>
    <col min="2570" max="2570" width="5.5703125" style="236" customWidth="1"/>
    <col min="2571" max="2571" width="4.5703125" style="236" customWidth="1"/>
    <col min="2572" max="2572" width="6.28515625" style="236" customWidth="1"/>
    <col min="2573" max="2573" width="6" style="236" customWidth="1"/>
    <col min="2574" max="2574" width="4.85546875" style="236" customWidth="1"/>
    <col min="2575" max="2575" width="6.7109375" style="236" customWidth="1"/>
    <col min="2576" max="2576" width="5" style="236" customWidth="1"/>
    <col min="2577" max="2579" width="5.42578125" style="236" customWidth="1"/>
    <col min="2580" max="2580" width="8" style="236" customWidth="1"/>
    <col min="2581" max="2581" width="7.140625" style="236" customWidth="1"/>
    <col min="2582" max="2582" width="5.42578125" style="236" customWidth="1"/>
    <col min="2583" max="2583" width="7.140625" style="236" customWidth="1"/>
    <col min="2584" max="2584" width="7.7109375" style="236" customWidth="1"/>
    <col min="2585" max="2585" width="5.42578125" style="236" customWidth="1"/>
    <col min="2586" max="2586" width="6.85546875" style="236" customWidth="1"/>
    <col min="2587" max="2587" width="6.28515625" style="236" customWidth="1"/>
    <col min="2588" max="2589" width="6.85546875" style="236" customWidth="1"/>
    <col min="2590" max="2816" width="8.85546875" style="236"/>
    <col min="2817" max="2817" width="32.140625" style="236" customWidth="1"/>
    <col min="2818" max="2818" width="8.5703125" style="236" customWidth="1"/>
    <col min="2819" max="2819" width="6.7109375" style="236" customWidth="1"/>
    <col min="2820" max="2820" width="6" style="236" customWidth="1"/>
    <col min="2821" max="2821" width="6.28515625" style="236" customWidth="1"/>
    <col min="2822" max="2822" width="7.28515625" style="236" customWidth="1"/>
    <col min="2823" max="2823" width="5.5703125" style="236" customWidth="1"/>
    <col min="2824" max="2824" width="6.5703125" style="236" customWidth="1"/>
    <col min="2825" max="2825" width="6.42578125" style="236" customWidth="1"/>
    <col min="2826" max="2826" width="5.5703125" style="236" customWidth="1"/>
    <col min="2827" max="2827" width="4.5703125" style="236" customWidth="1"/>
    <col min="2828" max="2828" width="6.28515625" style="236" customWidth="1"/>
    <col min="2829" max="2829" width="6" style="236" customWidth="1"/>
    <col min="2830" max="2830" width="4.85546875" style="236" customWidth="1"/>
    <col min="2831" max="2831" width="6.7109375" style="236" customWidth="1"/>
    <col min="2832" max="2832" width="5" style="236" customWidth="1"/>
    <col min="2833" max="2835" width="5.42578125" style="236" customWidth="1"/>
    <col min="2836" max="2836" width="8" style="236" customWidth="1"/>
    <col min="2837" max="2837" width="7.140625" style="236" customWidth="1"/>
    <col min="2838" max="2838" width="5.42578125" style="236" customWidth="1"/>
    <col min="2839" max="2839" width="7.140625" style="236" customWidth="1"/>
    <col min="2840" max="2840" width="7.7109375" style="236" customWidth="1"/>
    <col min="2841" max="2841" width="5.42578125" style="236" customWidth="1"/>
    <col min="2842" max="2842" width="6.85546875" style="236" customWidth="1"/>
    <col min="2843" max="2843" width="6.28515625" style="236" customWidth="1"/>
    <col min="2844" max="2845" width="6.85546875" style="236" customWidth="1"/>
    <col min="2846" max="3072" width="8.85546875" style="236"/>
    <col min="3073" max="3073" width="32.140625" style="236" customWidth="1"/>
    <col min="3074" max="3074" width="8.5703125" style="236" customWidth="1"/>
    <col min="3075" max="3075" width="6.7109375" style="236" customWidth="1"/>
    <col min="3076" max="3076" width="6" style="236" customWidth="1"/>
    <col min="3077" max="3077" width="6.28515625" style="236" customWidth="1"/>
    <col min="3078" max="3078" width="7.28515625" style="236" customWidth="1"/>
    <col min="3079" max="3079" width="5.5703125" style="236" customWidth="1"/>
    <col min="3080" max="3080" width="6.5703125" style="236" customWidth="1"/>
    <col min="3081" max="3081" width="6.42578125" style="236" customWidth="1"/>
    <col min="3082" max="3082" width="5.5703125" style="236" customWidth="1"/>
    <col min="3083" max="3083" width="4.5703125" style="236" customWidth="1"/>
    <col min="3084" max="3084" width="6.28515625" style="236" customWidth="1"/>
    <col min="3085" max="3085" width="6" style="236" customWidth="1"/>
    <col min="3086" max="3086" width="4.85546875" style="236" customWidth="1"/>
    <col min="3087" max="3087" width="6.7109375" style="236" customWidth="1"/>
    <col min="3088" max="3088" width="5" style="236" customWidth="1"/>
    <col min="3089" max="3091" width="5.42578125" style="236" customWidth="1"/>
    <col min="3092" max="3092" width="8" style="236" customWidth="1"/>
    <col min="3093" max="3093" width="7.140625" style="236" customWidth="1"/>
    <col min="3094" max="3094" width="5.42578125" style="236" customWidth="1"/>
    <col min="3095" max="3095" width="7.140625" style="236" customWidth="1"/>
    <col min="3096" max="3096" width="7.7109375" style="236" customWidth="1"/>
    <col min="3097" max="3097" width="5.42578125" style="236" customWidth="1"/>
    <col min="3098" max="3098" width="6.85546875" style="236" customWidth="1"/>
    <col min="3099" max="3099" width="6.28515625" style="236" customWidth="1"/>
    <col min="3100" max="3101" width="6.85546875" style="236" customWidth="1"/>
    <col min="3102" max="3328" width="8.85546875" style="236"/>
    <col min="3329" max="3329" width="32.140625" style="236" customWidth="1"/>
    <col min="3330" max="3330" width="8.5703125" style="236" customWidth="1"/>
    <col min="3331" max="3331" width="6.7109375" style="236" customWidth="1"/>
    <col min="3332" max="3332" width="6" style="236" customWidth="1"/>
    <col min="3333" max="3333" width="6.28515625" style="236" customWidth="1"/>
    <col min="3334" max="3334" width="7.28515625" style="236" customWidth="1"/>
    <col min="3335" max="3335" width="5.5703125" style="236" customWidth="1"/>
    <col min="3336" max="3336" width="6.5703125" style="236" customWidth="1"/>
    <col min="3337" max="3337" width="6.42578125" style="236" customWidth="1"/>
    <col min="3338" max="3338" width="5.5703125" style="236" customWidth="1"/>
    <col min="3339" max="3339" width="4.5703125" style="236" customWidth="1"/>
    <col min="3340" max="3340" width="6.28515625" style="236" customWidth="1"/>
    <col min="3341" max="3341" width="6" style="236" customWidth="1"/>
    <col min="3342" max="3342" width="4.85546875" style="236" customWidth="1"/>
    <col min="3343" max="3343" width="6.7109375" style="236" customWidth="1"/>
    <col min="3344" max="3344" width="5" style="236" customWidth="1"/>
    <col min="3345" max="3347" width="5.42578125" style="236" customWidth="1"/>
    <col min="3348" max="3348" width="8" style="236" customWidth="1"/>
    <col min="3349" max="3349" width="7.140625" style="236" customWidth="1"/>
    <col min="3350" max="3350" width="5.42578125" style="236" customWidth="1"/>
    <col min="3351" max="3351" width="7.140625" style="236" customWidth="1"/>
    <col min="3352" max="3352" width="7.7109375" style="236" customWidth="1"/>
    <col min="3353" max="3353" width="5.42578125" style="236" customWidth="1"/>
    <col min="3354" max="3354" width="6.85546875" style="236" customWidth="1"/>
    <col min="3355" max="3355" width="6.28515625" style="236" customWidth="1"/>
    <col min="3356" max="3357" width="6.85546875" style="236" customWidth="1"/>
    <col min="3358" max="3584" width="8.85546875" style="236"/>
    <col min="3585" max="3585" width="32.140625" style="236" customWidth="1"/>
    <col min="3586" max="3586" width="8.5703125" style="236" customWidth="1"/>
    <col min="3587" max="3587" width="6.7109375" style="236" customWidth="1"/>
    <col min="3588" max="3588" width="6" style="236" customWidth="1"/>
    <col min="3589" max="3589" width="6.28515625" style="236" customWidth="1"/>
    <col min="3590" max="3590" width="7.28515625" style="236" customWidth="1"/>
    <col min="3591" max="3591" width="5.5703125" style="236" customWidth="1"/>
    <col min="3592" max="3592" width="6.5703125" style="236" customWidth="1"/>
    <col min="3593" max="3593" width="6.42578125" style="236" customWidth="1"/>
    <col min="3594" max="3594" width="5.5703125" style="236" customWidth="1"/>
    <col min="3595" max="3595" width="4.5703125" style="236" customWidth="1"/>
    <col min="3596" max="3596" width="6.28515625" style="236" customWidth="1"/>
    <col min="3597" max="3597" width="6" style="236" customWidth="1"/>
    <col min="3598" max="3598" width="4.85546875" style="236" customWidth="1"/>
    <col min="3599" max="3599" width="6.7109375" style="236" customWidth="1"/>
    <col min="3600" max="3600" width="5" style="236" customWidth="1"/>
    <col min="3601" max="3603" width="5.42578125" style="236" customWidth="1"/>
    <col min="3604" max="3604" width="8" style="236" customWidth="1"/>
    <col min="3605" max="3605" width="7.140625" style="236" customWidth="1"/>
    <col min="3606" max="3606" width="5.42578125" style="236" customWidth="1"/>
    <col min="3607" max="3607" width="7.140625" style="236" customWidth="1"/>
    <col min="3608" max="3608" width="7.7109375" style="236" customWidth="1"/>
    <col min="3609" max="3609" width="5.42578125" style="236" customWidth="1"/>
    <col min="3610" max="3610" width="6.85546875" style="236" customWidth="1"/>
    <col min="3611" max="3611" width="6.28515625" style="236" customWidth="1"/>
    <col min="3612" max="3613" width="6.85546875" style="236" customWidth="1"/>
    <col min="3614" max="3840" width="8.85546875" style="236"/>
    <col min="3841" max="3841" width="32.140625" style="236" customWidth="1"/>
    <col min="3842" max="3842" width="8.5703125" style="236" customWidth="1"/>
    <col min="3843" max="3843" width="6.7109375" style="236" customWidth="1"/>
    <col min="3844" max="3844" width="6" style="236" customWidth="1"/>
    <col min="3845" max="3845" width="6.28515625" style="236" customWidth="1"/>
    <col min="3846" max="3846" width="7.28515625" style="236" customWidth="1"/>
    <col min="3847" max="3847" width="5.5703125" style="236" customWidth="1"/>
    <col min="3848" max="3848" width="6.5703125" style="236" customWidth="1"/>
    <col min="3849" max="3849" width="6.42578125" style="236" customWidth="1"/>
    <col min="3850" max="3850" width="5.5703125" style="236" customWidth="1"/>
    <col min="3851" max="3851" width="4.5703125" style="236" customWidth="1"/>
    <col min="3852" max="3852" width="6.28515625" style="236" customWidth="1"/>
    <col min="3853" max="3853" width="6" style="236" customWidth="1"/>
    <col min="3854" max="3854" width="4.85546875" style="236" customWidth="1"/>
    <col min="3855" max="3855" width="6.7109375" style="236" customWidth="1"/>
    <col min="3856" max="3856" width="5" style="236" customWidth="1"/>
    <col min="3857" max="3859" width="5.42578125" style="236" customWidth="1"/>
    <col min="3860" max="3860" width="8" style="236" customWidth="1"/>
    <col min="3861" max="3861" width="7.140625" style="236" customWidth="1"/>
    <col min="3862" max="3862" width="5.42578125" style="236" customWidth="1"/>
    <col min="3863" max="3863" width="7.140625" style="236" customWidth="1"/>
    <col min="3864" max="3864" width="7.7109375" style="236" customWidth="1"/>
    <col min="3865" max="3865" width="5.42578125" style="236" customWidth="1"/>
    <col min="3866" max="3866" width="6.85546875" style="236" customWidth="1"/>
    <col min="3867" max="3867" width="6.28515625" style="236" customWidth="1"/>
    <col min="3868" max="3869" width="6.85546875" style="236" customWidth="1"/>
    <col min="3870" max="4096" width="8.85546875" style="236"/>
    <col min="4097" max="4097" width="32.140625" style="236" customWidth="1"/>
    <col min="4098" max="4098" width="8.5703125" style="236" customWidth="1"/>
    <col min="4099" max="4099" width="6.7109375" style="236" customWidth="1"/>
    <col min="4100" max="4100" width="6" style="236" customWidth="1"/>
    <col min="4101" max="4101" width="6.28515625" style="236" customWidth="1"/>
    <col min="4102" max="4102" width="7.28515625" style="236" customWidth="1"/>
    <col min="4103" max="4103" width="5.5703125" style="236" customWidth="1"/>
    <col min="4104" max="4104" width="6.5703125" style="236" customWidth="1"/>
    <col min="4105" max="4105" width="6.42578125" style="236" customWidth="1"/>
    <col min="4106" max="4106" width="5.5703125" style="236" customWidth="1"/>
    <col min="4107" max="4107" width="4.5703125" style="236" customWidth="1"/>
    <col min="4108" max="4108" width="6.28515625" style="236" customWidth="1"/>
    <col min="4109" max="4109" width="6" style="236" customWidth="1"/>
    <col min="4110" max="4110" width="4.85546875" style="236" customWidth="1"/>
    <col min="4111" max="4111" width="6.7109375" style="236" customWidth="1"/>
    <col min="4112" max="4112" width="5" style="236" customWidth="1"/>
    <col min="4113" max="4115" width="5.42578125" style="236" customWidth="1"/>
    <col min="4116" max="4116" width="8" style="236" customWidth="1"/>
    <col min="4117" max="4117" width="7.140625" style="236" customWidth="1"/>
    <col min="4118" max="4118" width="5.42578125" style="236" customWidth="1"/>
    <col min="4119" max="4119" width="7.140625" style="236" customWidth="1"/>
    <col min="4120" max="4120" width="7.7109375" style="236" customWidth="1"/>
    <col min="4121" max="4121" width="5.42578125" style="236" customWidth="1"/>
    <col min="4122" max="4122" width="6.85546875" style="236" customWidth="1"/>
    <col min="4123" max="4123" width="6.28515625" style="236" customWidth="1"/>
    <col min="4124" max="4125" width="6.85546875" style="236" customWidth="1"/>
    <col min="4126" max="4352" width="8.85546875" style="236"/>
    <col min="4353" max="4353" width="32.140625" style="236" customWidth="1"/>
    <col min="4354" max="4354" width="8.5703125" style="236" customWidth="1"/>
    <col min="4355" max="4355" width="6.7109375" style="236" customWidth="1"/>
    <col min="4356" max="4356" width="6" style="236" customWidth="1"/>
    <col min="4357" max="4357" width="6.28515625" style="236" customWidth="1"/>
    <col min="4358" max="4358" width="7.28515625" style="236" customWidth="1"/>
    <col min="4359" max="4359" width="5.5703125" style="236" customWidth="1"/>
    <col min="4360" max="4360" width="6.5703125" style="236" customWidth="1"/>
    <col min="4361" max="4361" width="6.42578125" style="236" customWidth="1"/>
    <col min="4362" max="4362" width="5.5703125" style="236" customWidth="1"/>
    <col min="4363" max="4363" width="4.5703125" style="236" customWidth="1"/>
    <col min="4364" max="4364" width="6.28515625" style="236" customWidth="1"/>
    <col min="4365" max="4365" width="6" style="236" customWidth="1"/>
    <col min="4366" max="4366" width="4.85546875" style="236" customWidth="1"/>
    <col min="4367" max="4367" width="6.7109375" style="236" customWidth="1"/>
    <col min="4368" max="4368" width="5" style="236" customWidth="1"/>
    <col min="4369" max="4371" width="5.42578125" style="236" customWidth="1"/>
    <col min="4372" max="4372" width="8" style="236" customWidth="1"/>
    <col min="4373" max="4373" width="7.140625" style="236" customWidth="1"/>
    <col min="4374" max="4374" width="5.42578125" style="236" customWidth="1"/>
    <col min="4375" max="4375" width="7.140625" style="236" customWidth="1"/>
    <col min="4376" max="4376" width="7.7109375" style="236" customWidth="1"/>
    <col min="4377" max="4377" width="5.42578125" style="236" customWidth="1"/>
    <col min="4378" max="4378" width="6.85546875" style="236" customWidth="1"/>
    <col min="4379" max="4379" width="6.28515625" style="236" customWidth="1"/>
    <col min="4380" max="4381" width="6.85546875" style="236" customWidth="1"/>
    <col min="4382" max="4608" width="8.85546875" style="236"/>
    <col min="4609" max="4609" width="32.140625" style="236" customWidth="1"/>
    <col min="4610" max="4610" width="8.5703125" style="236" customWidth="1"/>
    <col min="4611" max="4611" width="6.7109375" style="236" customWidth="1"/>
    <col min="4612" max="4612" width="6" style="236" customWidth="1"/>
    <col min="4613" max="4613" width="6.28515625" style="236" customWidth="1"/>
    <col min="4614" max="4614" width="7.28515625" style="236" customWidth="1"/>
    <col min="4615" max="4615" width="5.5703125" style="236" customWidth="1"/>
    <col min="4616" max="4616" width="6.5703125" style="236" customWidth="1"/>
    <col min="4617" max="4617" width="6.42578125" style="236" customWidth="1"/>
    <col min="4618" max="4618" width="5.5703125" style="236" customWidth="1"/>
    <col min="4619" max="4619" width="4.5703125" style="236" customWidth="1"/>
    <col min="4620" max="4620" width="6.28515625" style="236" customWidth="1"/>
    <col min="4621" max="4621" width="6" style="236" customWidth="1"/>
    <col min="4622" max="4622" width="4.85546875" style="236" customWidth="1"/>
    <col min="4623" max="4623" width="6.7109375" style="236" customWidth="1"/>
    <col min="4624" max="4624" width="5" style="236" customWidth="1"/>
    <col min="4625" max="4627" width="5.42578125" style="236" customWidth="1"/>
    <col min="4628" max="4628" width="8" style="236" customWidth="1"/>
    <col min="4629" max="4629" width="7.140625" style="236" customWidth="1"/>
    <col min="4630" max="4630" width="5.42578125" style="236" customWidth="1"/>
    <col min="4631" max="4631" width="7.140625" style="236" customWidth="1"/>
    <col min="4632" max="4632" width="7.7109375" style="236" customWidth="1"/>
    <col min="4633" max="4633" width="5.42578125" style="236" customWidth="1"/>
    <col min="4634" max="4634" width="6.85546875" style="236" customWidth="1"/>
    <col min="4635" max="4635" width="6.28515625" style="236" customWidth="1"/>
    <col min="4636" max="4637" width="6.85546875" style="236" customWidth="1"/>
    <col min="4638" max="4864" width="8.85546875" style="236"/>
    <col min="4865" max="4865" width="32.140625" style="236" customWidth="1"/>
    <col min="4866" max="4866" width="8.5703125" style="236" customWidth="1"/>
    <col min="4867" max="4867" width="6.7109375" style="236" customWidth="1"/>
    <col min="4868" max="4868" width="6" style="236" customWidth="1"/>
    <col min="4869" max="4869" width="6.28515625" style="236" customWidth="1"/>
    <col min="4870" max="4870" width="7.28515625" style="236" customWidth="1"/>
    <col min="4871" max="4871" width="5.5703125" style="236" customWidth="1"/>
    <col min="4872" max="4872" width="6.5703125" style="236" customWidth="1"/>
    <col min="4873" max="4873" width="6.42578125" style="236" customWidth="1"/>
    <col min="4874" max="4874" width="5.5703125" style="236" customWidth="1"/>
    <col min="4875" max="4875" width="4.5703125" style="236" customWidth="1"/>
    <col min="4876" max="4876" width="6.28515625" style="236" customWidth="1"/>
    <col min="4877" max="4877" width="6" style="236" customWidth="1"/>
    <col min="4878" max="4878" width="4.85546875" style="236" customWidth="1"/>
    <col min="4879" max="4879" width="6.7109375" style="236" customWidth="1"/>
    <col min="4880" max="4880" width="5" style="236" customWidth="1"/>
    <col min="4881" max="4883" width="5.42578125" style="236" customWidth="1"/>
    <col min="4884" max="4884" width="8" style="236" customWidth="1"/>
    <col min="4885" max="4885" width="7.140625" style="236" customWidth="1"/>
    <col min="4886" max="4886" width="5.42578125" style="236" customWidth="1"/>
    <col min="4887" max="4887" width="7.140625" style="236" customWidth="1"/>
    <col min="4888" max="4888" width="7.7109375" style="236" customWidth="1"/>
    <col min="4889" max="4889" width="5.42578125" style="236" customWidth="1"/>
    <col min="4890" max="4890" width="6.85546875" style="236" customWidth="1"/>
    <col min="4891" max="4891" width="6.28515625" style="236" customWidth="1"/>
    <col min="4892" max="4893" width="6.85546875" style="236" customWidth="1"/>
    <col min="4894" max="5120" width="8.85546875" style="236"/>
    <col min="5121" max="5121" width="32.140625" style="236" customWidth="1"/>
    <col min="5122" max="5122" width="8.5703125" style="236" customWidth="1"/>
    <col min="5123" max="5123" width="6.7109375" style="236" customWidth="1"/>
    <col min="5124" max="5124" width="6" style="236" customWidth="1"/>
    <col min="5125" max="5125" width="6.28515625" style="236" customWidth="1"/>
    <col min="5126" max="5126" width="7.28515625" style="236" customWidth="1"/>
    <col min="5127" max="5127" width="5.5703125" style="236" customWidth="1"/>
    <col min="5128" max="5128" width="6.5703125" style="236" customWidth="1"/>
    <col min="5129" max="5129" width="6.42578125" style="236" customWidth="1"/>
    <col min="5130" max="5130" width="5.5703125" style="236" customWidth="1"/>
    <col min="5131" max="5131" width="4.5703125" style="236" customWidth="1"/>
    <col min="5132" max="5132" width="6.28515625" style="236" customWidth="1"/>
    <col min="5133" max="5133" width="6" style="236" customWidth="1"/>
    <col min="5134" max="5134" width="4.85546875" style="236" customWidth="1"/>
    <col min="5135" max="5135" width="6.7109375" style="236" customWidth="1"/>
    <col min="5136" max="5136" width="5" style="236" customWidth="1"/>
    <col min="5137" max="5139" width="5.42578125" style="236" customWidth="1"/>
    <col min="5140" max="5140" width="8" style="236" customWidth="1"/>
    <col min="5141" max="5141" width="7.140625" style="236" customWidth="1"/>
    <col min="5142" max="5142" width="5.42578125" style="236" customWidth="1"/>
    <col min="5143" max="5143" width="7.140625" style="236" customWidth="1"/>
    <col min="5144" max="5144" width="7.7109375" style="236" customWidth="1"/>
    <col min="5145" max="5145" width="5.42578125" style="236" customWidth="1"/>
    <col min="5146" max="5146" width="6.85546875" style="236" customWidth="1"/>
    <col min="5147" max="5147" width="6.28515625" style="236" customWidth="1"/>
    <col min="5148" max="5149" width="6.85546875" style="236" customWidth="1"/>
    <col min="5150" max="5376" width="8.85546875" style="236"/>
    <col min="5377" max="5377" width="32.140625" style="236" customWidth="1"/>
    <col min="5378" max="5378" width="8.5703125" style="236" customWidth="1"/>
    <col min="5379" max="5379" width="6.7109375" style="236" customWidth="1"/>
    <col min="5380" max="5380" width="6" style="236" customWidth="1"/>
    <col min="5381" max="5381" width="6.28515625" style="236" customWidth="1"/>
    <col min="5382" max="5382" width="7.28515625" style="236" customWidth="1"/>
    <col min="5383" max="5383" width="5.5703125" style="236" customWidth="1"/>
    <col min="5384" max="5384" width="6.5703125" style="236" customWidth="1"/>
    <col min="5385" max="5385" width="6.42578125" style="236" customWidth="1"/>
    <col min="5386" max="5386" width="5.5703125" style="236" customWidth="1"/>
    <col min="5387" max="5387" width="4.5703125" style="236" customWidth="1"/>
    <col min="5388" max="5388" width="6.28515625" style="236" customWidth="1"/>
    <col min="5389" max="5389" width="6" style="236" customWidth="1"/>
    <col min="5390" max="5390" width="4.85546875" style="236" customWidth="1"/>
    <col min="5391" max="5391" width="6.7109375" style="236" customWidth="1"/>
    <col min="5392" max="5392" width="5" style="236" customWidth="1"/>
    <col min="5393" max="5395" width="5.42578125" style="236" customWidth="1"/>
    <col min="5396" max="5396" width="8" style="236" customWidth="1"/>
    <col min="5397" max="5397" width="7.140625" style="236" customWidth="1"/>
    <col min="5398" max="5398" width="5.42578125" style="236" customWidth="1"/>
    <col min="5399" max="5399" width="7.140625" style="236" customWidth="1"/>
    <col min="5400" max="5400" width="7.7109375" style="236" customWidth="1"/>
    <col min="5401" max="5401" width="5.42578125" style="236" customWidth="1"/>
    <col min="5402" max="5402" width="6.85546875" style="236" customWidth="1"/>
    <col min="5403" max="5403" width="6.28515625" style="236" customWidth="1"/>
    <col min="5404" max="5405" width="6.85546875" style="236" customWidth="1"/>
    <col min="5406" max="5632" width="8.85546875" style="236"/>
    <col min="5633" max="5633" width="32.140625" style="236" customWidth="1"/>
    <col min="5634" max="5634" width="8.5703125" style="236" customWidth="1"/>
    <col min="5635" max="5635" width="6.7109375" style="236" customWidth="1"/>
    <col min="5636" max="5636" width="6" style="236" customWidth="1"/>
    <col min="5637" max="5637" width="6.28515625" style="236" customWidth="1"/>
    <col min="5638" max="5638" width="7.28515625" style="236" customWidth="1"/>
    <col min="5639" max="5639" width="5.5703125" style="236" customWidth="1"/>
    <col min="5640" max="5640" width="6.5703125" style="236" customWidth="1"/>
    <col min="5641" max="5641" width="6.42578125" style="236" customWidth="1"/>
    <col min="5642" max="5642" width="5.5703125" style="236" customWidth="1"/>
    <col min="5643" max="5643" width="4.5703125" style="236" customWidth="1"/>
    <col min="5644" max="5644" width="6.28515625" style="236" customWidth="1"/>
    <col min="5645" max="5645" width="6" style="236" customWidth="1"/>
    <col min="5646" max="5646" width="4.85546875" style="236" customWidth="1"/>
    <col min="5647" max="5647" width="6.7109375" style="236" customWidth="1"/>
    <col min="5648" max="5648" width="5" style="236" customWidth="1"/>
    <col min="5649" max="5651" width="5.42578125" style="236" customWidth="1"/>
    <col min="5652" max="5652" width="8" style="236" customWidth="1"/>
    <col min="5653" max="5653" width="7.140625" style="236" customWidth="1"/>
    <col min="5654" max="5654" width="5.42578125" style="236" customWidth="1"/>
    <col min="5655" max="5655" width="7.140625" style="236" customWidth="1"/>
    <col min="5656" max="5656" width="7.7109375" style="236" customWidth="1"/>
    <col min="5657" max="5657" width="5.42578125" style="236" customWidth="1"/>
    <col min="5658" max="5658" width="6.85546875" style="236" customWidth="1"/>
    <col min="5659" max="5659" width="6.28515625" style="236" customWidth="1"/>
    <col min="5660" max="5661" width="6.85546875" style="236" customWidth="1"/>
    <col min="5662" max="5888" width="8.85546875" style="236"/>
    <col min="5889" max="5889" width="32.140625" style="236" customWidth="1"/>
    <col min="5890" max="5890" width="8.5703125" style="236" customWidth="1"/>
    <col min="5891" max="5891" width="6.7109375" style="236" customWidth="1"/>
    <col min="5892" max="5892" width="6" style="236" customWidth="1"/>
    <col min="5893" max="5893" width="6.28515625" style="236" customWidth="1"/>
    <col min="5894" max="5894" width="7.28515625" style="236" customWidth="1"/>
    <col min="5895" max="5895" width="5.5703125" style="236" customWidth="1"/>
    <col min="5896" max="5896" width="6.5703125" style="236" customWidth="1"/>
    <col min="5897" max="5897" width="6.42578125" style="236" customWidth="1"/>
    <col min="5898" max="5898" width="5.5703125" style="236" customWidth="1"/>
    <col min="5899" max="5899" width="4.5703125" style="236" customWidth="1"/>
    <col min="5900" max="5900" width="6.28515625" style="236" customWidth="1"/>
    <col min="5901" max="5901" width="6" style="236" customWidth="1"/>
    <col min="5902" max="5902" width="4.85546875" style="236" customWidth="1"/>
    <col min="5903" max="5903" width="6.7109375" style="236" customWidth="1"/>
    <col min="5904" max="5904" width="5" style="236" customWidth="1"/>
    <col min="5905" max="5907" width="5.42578125" style="236" customWidth="1"/>
    <col min="5908" max="5908" width="8" style="236" customWidth="1"/>
    <col min="5909" max="5909" width="7.140625" style="236" customWidth="1"/>
    <col min="5910" max="5910" width="5.42578125" style="236" customWidth="1"/>
    <col min="5911" max="5911" width="7.140625" style="236" customWidth="1"/>
    <col min="5912" max="5912" width="7.7109375" style="236" customWidth="1"/>
    <col min="5913" max="5913" width="5.42578125" style="236" customWidth="1"/>
    <col min="5914" max="5914" width="6.85546875" style="236" customWidth="1"/>
    <col min="5915" max="5915" width="6.28515625" style="236" customWidth="1"/>
    <col min="5916" max="5917" width="6.85546875" style="236" customWidth="1"/>
    <col min="5918" max="6144" width="8.85546875" style="236"/>
    <col min="6145" max="6145" width="32.140625" style="236" customWidth="1"/>
    <col min="6146" max="6146" width="8.5703125" style="236" customWidth="1"/>
    <col min="6147" max="6147" width="6.7109375" style="236" customWidth="1"/>
    <col min="6148" max="6148" width="6" style="236" customWidth="1"/>
    <col min="6149" max="6149" width="6.28515625" style="236" customWidth="1"/>
    <col min="6150" max="6150" width="7.28515625" style="236" customWidth="1"/>
    <col min="6151" max="6151" width="5.5703125" style="236" customWidth="1"/>
    <col min="6152" max="6152" width="6.5703125" style="236" customWidth="1"/>
    <col min="6153" max="6153" width="6.42578125" style="236" customWidth="1"/>
    <col min="6154" max="6154" width="5.5703125" style="236" customWidth="1"/>
    <col min="6155" max="6155" width="4.5703125" style="236" customWidth="1"/>
    <col min="6156" max="6156" width="6.28515625" style="236" customWidth="1"/>
    <col min="6157" max="6157" width="6" style="236" customWidth="1"/>
    <col min="6158" max="6158" width="4.85546875" style="236" customWidth="1"/>
    <col min="6159" max="6159" width="6.7109375" style="236" customWidth="1"/>
    <col min="6160" max="6160" width="5" style="236" customWidth="1"/>
    <col min="6161" max="6163" width="5.42578125" style="236" customWidth="1"/>
    <col min="6164" max="6164" width="8" style="236" customWidth="1"/>
    <col min="6165" max="6165" width="7.140625" style="236" customWidth="1"/>
    <col min="6166" max="6166" width="5.42578125" style="236" customWidth="1"/>
    <col min="6167" max="6167" width="7.140625" style="236" customWidth="1"/>
    <col min="6168" max="6168" width="7.7109375" style="236" customWidth="1"/>
    <col min="6169" max="6169" width="5.42578125" style="236" customWidth="1"/>
    <col min="6170" max="6170" width="6.85546875" style="236" customWidth="1"/>
    <col min="6171" max="6171" width="6.28515625" style="236" customWidth="1"/>
    <col min="6172" max="6173" width="6.85546875" style="236" customWidth="1"/>
    <col min="6174" max="6400" width="8.85546875" style="236"/>
    <col min="6401" max="6401" width="32.140625" style="236" customWidth="1"/>
    <col min="6402" max="6402" width="8.5703125" style="236" customWidth="1"/>
    <col min="6403" max="6403" width="6.7109375" style="236" customWidth="1"/>
    <col min="6404" max="6404" width="6" style="236" customWidth="1"/>
    <col min="6405" max="6405" width="6.28515625" style="236" customWidth="1"/>
    <col min="6406" max="6406" width="7.28515625" style="236" customWidth="1"/>
    <col min="6407" max="6407" width="5.5703125" style="236" customWidth="1"/>
    <col min="6408" max="6408" width="6.5703125" style="236" customWidth="1"/>
    <col min="6409" max="6409" width="6.42578125" style="236" customWidth="1"/>
    <col min="6410" max="6410" width="5.5703125" style="236" customWidth="1"/>
    <col min="6411" max="6411" width="4.5703125" style="236" customWidth="1"/>
    <col min="6412" max="6412" width="6.28515625" style="236" customWidth="1"/>
    <col min="6413" max="6413" width="6" style="236" customWidth="1"/>
    <col min="6414" max="6414" width="4.85546875" style="236" customWidth="1"/>
    <col min="6415" max="6415" width="6.7109375" style="236" customWidth="1"/>
    <col min="6416" max="6416" width="5" style="236" customWidth="1"/>
    <col min="6417" max="6419" width="5.42578125" style="236" customWidth="1"/>
    <col min="6420" max="6420" width="8" style="236" customWidth="1"/>
    <col min="6421" max="6421" width="7.140625" style="236" customWidth="1"/>
    <col min="6422" max="6422" width="5.42578125" style="236" customWidth="1"/>
    <col min="6423" max="6423" width="7.140625" style="236" customWidth="1"/>
    <col min="6424" max="6424" width="7.7109375" style="236" customWidth="1"/>
    <col min="6425" max="6425" width="5.42578125" style="236" customWidth="1"/>
    <col min="6426" max="6426" width="6.85546875" style="236" customWidth="1"/>
    <col min="6427" max="6427" width="6.28515625" style="236" customWidth="1"/>
    <col min="6428" max="6429" width="6.85546875" style="236" customWidth="1"/>
    <col min="6430" max="6656" width="8.85546875" style="236"/>
    <col min="6657" max="6657" width="32.140625" style="236" customWidth="1"/>
    <col min="6658" max="6658" width="8.5703125" style="236" customWidth="1"/>
    <col min="6659" max="6659" width="6.7109375" style="236" customWidth="1"/>
    <col min="6660" max="6660" width="6" style="236" customWidth="1"/>
    <col min="6661" max="6661" width="6.28515625" style="236" customWidth="1"/>
    <col min="6662" max="6662" width="7.28515625" style="236" customWidth="1"/>
    <col min="6663" max="6663" width="5.5703125" style="236" customWidth="1"/>
    <col min="6664" max="6664" width="6.5703125" style="236" customWidth="1"/>
    <col min="6665" max="6665" width="6.42578125" style="236" customWidth="1"/>
    <col min="6666" max="6666" width="5.5703125" style="236" customWidth="1"/>
    <col min="6667" max="6667" width="4.5703125" style="236" customWidth="1"/>
    <col min="6668" max="6668" width="6.28515625" style="236" customWidth="1"/>
    <col min="6669" max="6669" width="6" style="236" customWidth="1"/>
    <col min="6670" max="6670" width="4.85546875" style="236" customWidth="1"/>
    <col min="6671" max="6671" width="6.7109375" style="236" customWidth="1"/>
    <col min="6672" max="6672" width="5" style="236" customWidth="1"/>
    <col min="6673" max="6675" width="5.42578125" style="236" customWidth="1"/>
    <col min="6676" max="6676" width="8" style="236" customWidth="1"/>
    <col min="6677" max="6677" width="7.140625" style="236" customWidth="1"/>
    <col min="6678" max="6678" width="5.42578125" style="236" customWidth="1"/>
    <col min="6679" max="6679" width="7.140625" style="236" customWidth="1"/>
    <col min="6680" max="6680" width="7.7109375" style="236" customWidth="1"/>
    <col min="6681" max="6681" width="5.42578125" style="236" customWidth="1"/>
    <col min="6682" max="6682" width="6.85546875" style="236" customWidth="1"/>
    <col min="6683" max="6683" width="6.28515625" style="236" customWidth="1"/>
    <col min="6684" max="6685" width="6.85546875" style="236" customWidth="1"/>
    <col min="6686" max="6912" width="8.85546875" style="236"/>
    <col min="6913" max="6913" width="32.140625" style="236" customWidth="1"/>
    <col min="6914" max="6914" width="8.5703125" style="236" customWidth="1"/>
    <col min="6915" max="6915" width="6.7109375" style="236" customWidth="1"/>
    <col min="6916" max="6916" width="6" style="236" customWidth="1"/>
    <col min="6917" max="6917" width="6.28515625" style="236" customWidth="1"/>
    <col min="6918" max="6918" width="7.28515625" style="236" customWidth="1"/>
    <col min="6919" max="6919" width="5.5703125" style="236" customWidth="1"/>
    <col min="6920" max="6920" width="6.5703125" style="236" customWidth="1"/>
    <col min="6921" max="6921" width="6.42578125" style="236" customWidth="1"/>
    <col min="6922" max="6922" width="5.5703125" style="236" customWidth="1"/>
    <col min="6923" max="6923" width="4.5703125" style="236" customWidth="1"/>
    <col min="6924" max="6924" width="6.28515625" style="236" customWidth="1"/>
    <col min="6925" max="6925" width="6" style="236" customWidth="1"/>
    <col min="6926" max="6926" width="4.85546875" style="236" customWidth="1"/>
    <col min="6927" max="6927" width="6.7109375" style="236" customWidth="1"/>
    <col min="6928" max="6928" width="5" style="236" customWidth="1"/>
    <col min="6929" max="6931" width="5.42578125" style="236" customWidth="1"/>
    <col min="6932" max="6932" width="8" style="236" customWidth="1"/>
    <col min="6933" max="6933" width="7.140625" style="236" customWidth="1"/>
    <col min="6934" max="6934" width="5.42578125" style="236" customWidth="1"/>
    <col min="6935" max="6935" width="7.140625" style="236" customWidth="1"/>
    <col min="6936" max="6936" width="7.7109375" style="236" customWidth="1"/>
    <col min="6937" max="6937" width="5.42578125" style="236" customWidth="1"/>
    <col min="6938" max="6938" width="6.85546875" style="236" customWidth="1"/>
    <col min="6939" max="6939" width="6.28515625" style="236" customWidth="1"/>
    <col min="6940" max="6941" width="6.85546875" style="236" customWidth="1"/>
    <col min="6942" max="7168" width="8.85546875" style="236"/>
    <col min="7169" max="7169" width="32.140625" style="236" customWidth="1"/>
    <col min="7170" max="7170" width="8.5703125" style="236" customWidth="1"/>
    <col min="7171" max="7171" width="6.7109375" style="236" customWidth="1"/>
    <col min="7172" max="7172" width="6" style="236" customWidth="1"/>
    <col min="7173" max="7173" width="6.28515625" style="236" customWidth="1"/>
    <col min="7174" max="7174" width="7.28515625" style="236" customWidth="1"/>
    <col min="7175" max="7175" width="5.5703125" style="236" customWidth="1"/>
    <col min="7176" max="7176" width="6.5703125" style="236" customWidth="1"/>
    <col min="7177" max="7177" width="6.42578125" style="236" customWidth="1"/>
    <col min="7178" max="7178" width="5.5703125" style="236" customWidth="1"/>
    <col min="7179" max="7179" width="4.5703125" style="236" customWidth="1"/>
    <col min="7180" max="7180" width="6.28515625" style="236" customWidth="1"/>
    <col min="7181" max="7181" width="6" style="236" customWidth="1"/>
    <col min="7182" max="7182" width="4.85546875" style="236" customWidth="1"/>
    <col min="7183" max="7183" width="6.7109375" style="236" customWidth="1"/>
    <col min="7184" max="7184" width="5" style="236" customWidth="1"/>
    <col min="7185" max="7187" width="5.42578125" style="236" customWidth="1"/>
    <col min="7188" max="7188" width="8" style="236" customWidth="1"/>
    <col min="7189" max="7189" width="7.140625" style="236" customWidth="1"/>
    <col min="7190" max="7190" width="5.42578125" style="236" customWidth="1"/>
    <col min="7191" max="7191" width="7.140625" style="236" customWidth="1"/>
    <col min="7192" max="7192" width="7.7109375" style="236" customWidth="1"/>
    <col min="7193" max="7193" width="5.42578125" style="236" customWidth="1"/>
    <col min="7194" max="7194" width="6.85546875" style="236" customWidth="1"/>
    <col min="7195" max="7195" width="6.28515625" style="236" customWidth="1"/>
    <col min="7196" max="7197" width="6.85546875" style="236" customWidth="1"/>
    <col min="7198" max="7424" width="8.85546875" style="236"/>
    <col min="7425" max="7425" width="32.140625" style="236" customWidth="1"/>
    <col min="7426" max="7426" width="8.5703125" style="236" customWidth="1"/>
    <col min="7427" max="7427" width="6.7109375" style="236" customWidth="1"/>
    <col min="7428" max="7428" width="6" style="236" customWidth="1"/>
    <col min="7429" max="7429" width="6.28515625" style="236" customWidth="1"/>
    <col min="7430" max="7430" width="7.28515625" style="236" customWidth="1"/>
    <col min="7431" max="7431" width="5.5703125" style="236" customWidth="1"/>
    <col min="7432" max="7432" width="6.5703125" style="236" customWidth="1"/>
    <col min="7433" max="7433" width="6.42578125" style="236" customWidth="1"/>
    <col min="7434" max="7434" width="5.5703125" style="236" customWidth="1"/>
    <col min="7435" max="7435" width="4.5703125" style="236" customWidth="1"/>
    <col min="7436" max="7436" width="6.28515625" style="236" customWidth="1"/>
    <col min="7437" max="7437" width="6" style="236" customWidth="1"/>
    <col min="7438" max="7438" width="4.85546875" style="236" customWidth="1"/>
    <col min="7439" max="7439" width="6.7109375" style="236" customWidth="1"/>
    <col min="7440" max="7440" width="5" style="236" customWidth="1"/>
    <col min="7441" max="7443" width="5.42578125" style="236" customWidth="1"/>
    <col min="7444" max="7444" width="8" style="236" customWidth="1"/>
    <col min="7445" max="7445" width="7.140625" style="236" customWidth="1"/>
    <col min="7446" max="7446" width="5.42578125" style="236" customWidth="1"/>
    <col min="7447" max="7447" width="7.140625" style="236" customWidth="1"/>
    <col min="7448" max="7448" width="7.7109375" style="236" customWidth="1"/>
    <col min="7449" max="7449" width="5.42578125" style="236" customWidth="1"/>
    <col min="7450" max="7450" width="6.85546875" style="236" customWidth="1"/>
    <col min="7451" max="7451" width="6.28515625" style="236" customWidth="1"/>
    <col min="7452" max="7453" width="6.85546875" style="236" customWidth="1"/>
    <col min="7454" max="7680" width="8.85546875" style="236"/>
    <col min="7681" max="7681" width="32.140625" style="236" customWidth="1"/>
    <col min="7682" max="7682" width="8.5703125" style="236" customWidth="1"/>
    <col min="7683" max="7683" width="6.7109375" style="236" customWidth="1"/>
    <col min="7684" max="7684" width="6" style="236" customWidth="1"/>
    <col min="7685" max="7685" width="6.28515625" style="236" customWidth="1"/>
    <col min="7686" max="7686" width="7.28515625" style="236" customWidth="1"/>
    <col min="7687" max="7687" width="5.5703125" style="236" customWidth="1"/>
    <col min="7688" max="7688" width="6.5703125" style="236" customWidth="1"/>
    <col min="7689" max="7689" width="6.42578125" style="236" customWidth="1"/>
    <col min="7690" max="7690" width="5.5703125" style="236" customWidth="1"/>
    <col min="7691" max="7691" width="4.5703125" style="236" customWidth="1"/>
    <col min="7692" max="7692" width="6.28515625" style="236" customWidth="1"/>
    <col min="7693" max="7693" width="6" style="236" customWidth="1"/>
    <col min="7694" max="7694" width="4.85546875" style="236" customWidth="1"/>
    <col min="7695" max="7695" width="6.7109375" style="236" customWidth="1"/>
    <col min="7696" max="7696" width="5" style="236" customWidth="1"/>
    <col min="7697" max="7699" width="5.42578125" style="236" customWidth="1"/>
    <col min="7700" max="7700" width="8" style="236" customWidth="1"/>
    <col min="7701" max="7701" width="7.140625" style="236" customWidth="1"/>
    <col min="7702" max="7702" width="5.42578125" style="236" customWidth="1"/>
    <col min="7703" max="7703" width="7.140625" style="236" customWidth="1"/>
    <col min="7704" max="7704" width="7.7109375" style="236" customWidth="1"/>
    <col min="7705" max="7705" width="5.42578125" style="236" customWidth="1"/>
    <col min="7706" max="7706" width="6.85546875" style="236" customWidth="1"/>
    <col min="7707" max="7707" width="6.28515625" style="236" customWidth="1"/>
    <col min="7708" max="7709" width="6.85546875" style="236" customWidth="1"/>
    <col min="7710" max="7936" width="8.85546875" style="236"/>
    <col min="7937" max="7937" width="32.140625" style="236" customWidth="1"/>
    <col min="7938" max="7938" width="8.5703125" style="236" customWidth="1"/>
    <col min="7939" max="7939" width="6.7109375" style="236" customWidth="1"/>
    <col min="7940" max="7940" width="6" style="236" customWidth="1"/>
    <col min="7941" max="7941" width="6.28515625" style="236" customWidth="1"/>
    <col min="7942" max="7942" width="7.28515625" style="236" customWidth="1"/>
    <col min="7943" max="7943" width="5.5703125" style="236" customWidth="1"/>
    <col min="7944" max="7944" width="6.5703125" style="236" customWidth="1"/>
    <col min="7945" max="7945" width="6.42578125" style="236" customWidth="1"/>
    <col min="7946" max="7946" width="5.5703125" style="236" customWidth="1"/>
    <col min="7947" max="7947" width="4.5703125" style="236" customWidth="1"/>
    <col min="7948" max="7948" width="6.28515625" style="236" customWidth="1"/>
    <col min="7949" max="7949" width="6" style="236" customWidth="1"/>
    <col min="7950" max="7950" width="4.85546875" style="236" customWidth="1"/>
    <col min="7951" max="7951" width="6.7109375" style="236" customWidth="1"/>
    <col min="7952" max="7952" width="5" style="236" customWidth="1"/>
    <col min="7953" max="7955" width="5.42578125" style="236" customWidth="1"/>
    <col min="7956" max="7956" width="8" style="236" customWidth="1"/>
    <col min="7957" max="7957" width="7.140625" style="236" customWidth="1"/>
    <col min="7958" max="7958" width="5.42578125" style="236" customWidth="1"/>
    <col min="7959" max="7959" width="7.140625" style="236" customWidth="1"/>
    <col min="7960" max="7960" width="7.7109375" style="236" customWidth="1"/>
    <col min="7961" max="7961" width="5.42578125" style="236" customWidth="1"/>
    <col min="7962" max="7962" width="6.85546875" style="236" customWidth="1"/>
    <col min="7963" max="7963" width="6.28515625" style="236" customWidth="1"/>
    <col min="7964" max="7965" width="6.85546875" style="236" customWidth="1"/>
    <col min="7966" max="8192" width="8.85546875" style="236"/>
    <col min="8193" max="8193" width="32.140625" style="236" customWidth="1"/>
    <col min="8194" max="8194" width="8.5703125" style="236" customWidth="1"/>
    <col min="8195" max="8195" width="6.7109375" style="236" customWidth="1"/>
    <col min="8196" max="8196" width="6" style="236" customWidth="1"/>
    <col min="8197" max="8197" width="6.28515625" style="236" customWidth="1"/>
    <col min="8198" max="8198" width="7.28515625" style="236" customWidth="1"/>
    <col min="8199" max="8199" width="5.5703125" style="236" customWidth="1"/>
    <col min="8200" max="8200" width="6.5703125" style="236" customWidth="1"/>
    <col min="8201" max="8201" width="6.42578125" style="236" customWidth="1"/>
    <col min="8202" max="8202" width="5.5703125" style="236" customWidth="1"/>
    <col min="8203" max="8203" width="4.5703125" style="236" customWidth="1"/>
    <col min="8204" max="8204" width="6.28515625" style="236" customWidth="1"/>
    <col min="8205" max="8205" width="6" style="236" customWidth="1"/>
    <col min="8206" max="8206" width="4.85546875" style="236" customWidth="1"/>
    <col min="8207" max="8207" width="6.7109375" style="236" customWidth="1"/>
    <col min="8208" max="8208" width="5" style="236" customWidth="1"/>
    <col min="8209" max="8211" width="5.42578125" style="236" customWidth="1"/>
    <col min="8212" max="8212" width="8" style="236" customWidth="1"/>
    <col min="8213" max="8213" width="7.140625" style="236" customWidth="1"/>
    <col min="8214" max="8214" width="5.42578125" style="236" customWidth="1"/>
    <col min="8215" max="8215" width="7.140625" style="236" customWidth="1"/>
    <col min="8216" max="8216" width="7.7109375" style="236" customWidth="1"/>
    <col min="8217" max="8217" width="5.42578125" style="236" customWidth="1"/>
    <col min="8218" max="8218" width="6.85546875" style="236" customWidth="1"/>
    <col min="8219" max="8219" width="6.28515625" style="236" customWidth="1"/>
    <col min="8220" max="8221" width="6.85546875" style="236" customWidth="1"/>
    <col min="8222" max="8448" width="8.85546875" style="236"/>
    <col min="8449" max="8449" width="32.140625" style="236" customWidth="1"/>
    <col min="8450" max="8450" width="8.5703125" style="236" customWidth="1"/>
    <col min="8451" max="8451" width="6.7109375" style="236" customWidth="1"/>
    <col min="8452" max="8452" width="6" style="236" customWidth="1"/>
    <col min="8453" max="8453" width="6.28515625" style="236" customWidth="1"/>
    <col min="8454" max="8454" width="7.28515625" style="236" customWidth="1"/>
    <col min="8455" max="8455" width="5.5703125" style="236" customWidth="1"/>
    <col min="8456" max="8456" width="6.5703125" style="236" customWidth="1"/>
    <col min="8457" max="8457" width="6.42578125" style="236" customWidth="1"/>
    <col min="8458" max="8458" width="5.5703125" style="236" customWidth="1"/>
    <col min="8459" max="8459" width="4.5703125" style="236" customWidth="1"/>
    <col min="8460" max="8460" width="6.28515625" style="236" customWidth="1"/>
    <col min="8461" max="8461" width="6" style="236" customWidth="1"/>
    <col min="8462" max="8462" width="4.85546875" style="236" customWidth="1"/>
    <col min="8463" max="8463" width="6.7109375" style="236" customWidth="1"/>
    <col min="8464" max="8464" width="5" style="236" customWidth="1"/>
    <col min="8465" max="8467" width="5.42578125" style="236" customWidth="1"/>
    <col min="8468" max="8468" width="8" style="236" customWidth="1"/>
    <col min="8469" max="8469" width="7.140625" style="236" customWidth="1"/>
    <col min="8470" max="8470" width="5.42578125" style="236" customWidth="1"/>
    <col min="8471" max="8471" width="7.140625" style="236" customWidth="1"/>
    <col min="8472" max="8472" width="7.7109375" style="236" customWidth="1"/>
    <col min="8473" max="8473" width="5.42578125" style="236" customWidth="1"/>
    <col min="8474" max="8474" width="6.85546875" style="236" customWidth="1"/>
    <col min="8475" max="8475" width="6.28515625" style="236" customWidth="1"/>
    <col min="8476" max="8477" width="6.85546875" style="236" customWidth="1"/>
    <col min="8478" max="8704" width="8.85546875" style="236"/>
    <col min="8705" max="8705" width="32.140625" style="236" customWidth="1"/>
    <col min="8706" max="8706" width="8.5703125" style="236" customWidth="1"/>
    <col min="8707" max="8707" width="6.7109375" style="236" customWidth="1"/>
    <col min="8708" max="8708" width="6" style="236" customWidth="1"/>
    <col min="8709" max="8709" width="6.28515625" style="236" customWidth="1"/>
    <col min="8710" max="8710" width="7.28515625" style="236" customWidth="1"/>
    <col min="8711" max="8711" width="5.5703125" style="236" customWidth="1"/>
    <col min="8712" max="8712" width="6.5703125" style="236" customWidth="1"/>
    <col min="8713" max="8713" width="6.42578125" style="236" customWidth="1"/>
    <col min="8714" max="8714" width="5.5703125" style="236" customWidth="1"/>
    <col min="8715" max="8715" width="4.5703125" style="236" customWidth="1"/>
    <col min="8716" max="8716" width="6.28515625" style="236" customWidth="1"/>
    <col min="8717" max="8717" width="6" style="236" customWidth="1"/>
    <col min="8718" max="8718" width="4.85546875" style="236" customWidth="1"/>
    <col min="8719" max="8719" width="6.7109375" style="236" customWidth="1"/>
    <col min="8720" max="8720" width="5" style="236" customWidth="1"/>
    <col min="8721" max="8723" width="5.42578125" style="236" customWidth="1"/>
    <col min="8724" max="8724" width="8" style="236" customWidth="1"/>
    <col min="8725" max="8725" width="7.140625" style="236" customWidth="1"/>
    <col min="8726" max="8726" width="5.42578125" style="236" customWidth="1"/>
    <col min="8727" max="8727" width="7.140625" style="236" customWidth="1"/>
    <col min="8728" max="8728" width="7.7109375" style="236" customWidth="1"/>
    <col min="8729" max="8729" width="5.42578125" style="236" customWidth="1"/>
    <col min="8730" max="8730" width="6.85546875" style="236" customWidth="1"/>
    <col min="8731" max="8731" width="6.28515625" style="236" customWidth="1"/>
    <col min="8732" max="8733" width="6.85546875" style="236" customWidth="1"/>
    <col min="8734" max="8960" width="8.85546875" style="236"/>
    <col min="8961" max="8961" width="32.140625" style="236" customWidth="1"/>
    <col min="8962" max="8962" width="8.5703125" style="236" customWidth="1"/>
    <col min="8963" max="8963" width="6.7109375" style="236" customWidth="1"/>
    <col min="8964" max="8964" width="6" style="236" customWidth="1"/>
    <col min="8965" max="8965" width="6.28515625" style="236" customWidth="1"/>
    <col min="8966" max="8966" width="7.28515625" style="236" customWidth="1"/>
    <col min="8967" max="8967" width="5.5703125" style="236" customWidth="1"/>
    <col min="8968" max="8968" width="6.5703125" style="236" customWidth="1"/>
    <col min="8969" max="8969" width="6.42578125" style="236" customWidth="1"/>
    <col min="8970" max="8970" width="5.5703125" style="236" customWidth="1"/>
    <col min="8971" max="8971" width="4.5703125" style="236" customWidth="1"/>
    <col min="8972" max="8972" width="6.28515625" style="236" customWidth="1"/>
    <col min="8973" max="8973" width="6" style="236" customWidth="1"/>
    <col min="8974" max="8974" width="4.85546875" style="236" customWidth="1"/>
    <col min="8975" max="8975" width="6.7109375" style="236" customWidth="1"/>
    <col min="8976" max="8976" width="5" style="236" customWidth="1"/>
    <col min="8977" max="8979" width="5.42578125" style="236" customWidth="1"/>
    <col min="8980" max="8980" width="8" style="236" customWidth="1"/>
    <col min="8981" max="8981" width="7.140625" style="236" customWidth="1"/>
    <col min="8982" max="8982" width="5.42578125" style="236" customWidth="1"/>
    <col min="8983" max="8983" width="7.140625" style="236" customWidth="1"/>
    <col min="8984" max="8984" width="7.7109375" style="236" customWidth="1"/>
    <col min="8985" max="8985" width="5.42578125" style="236" customWidth="1"/>
    <col min="8986" max="8986" width="6.85546875" style="236" customWidth="1"/>
    <col min="8987" max="8987" width="6.28515625" style="236" customWidth="1"/>
    <col min="8988" max="8989" width="6.85546875" style="236" customWidth="1"/>
    <col min="8990" max="9216" width="8.85546875" style="236"/>
    <col min="9217" max="9217" width="32.140625" style="236" customWidth="1"/>
    <col min="9218" max="9218" width="8.5703125" style="236" customWidth="1"/>
    <col min="9219" max="9219" width="6.7109375" style="236" customWidth="1"/>
    <col min="9220" max="9220" width="6" style="236" customWidth="1"/>
    <col min="9221" max="9221" width="6.28515625" style="236" customWidth="1"/>
    <col min="9222" max="9222" width="7.28515625" style="236" customWidth="1"/>
    <col min="9223" max="9223" width="5.5703125" style="236" customWidth="1"/>
    <col min="9224" max="9224" width="6.5703125" style="236" customWidth="1"/>
    <col min="9225" max="9225" width="6.42578125" style="236" customWidth="1"/>
    <col min="9226" max="9226" width="5.5703125" style="236" customWidth="1"/>
    <col min="9227" max="9227" width="4.5703125" style="236" customWidth="1"/>
    <col min="9228" max="9228" width="6.28515625" style="236" customWidth="1"/>
    <col min="9229" max="9229" width="6" style="236" customWidth="1"/>
    <col min="9230" max="9230" width="4.85546875" style="236" customWidth="1"/>
    <col min="9231" max="9231" width="6.7109375" style="236" customWidth="1"/>
    <col min="9232" max="9232" width="5" style="236" customWidth="1"/>
    <col min="9233" max="9235" width="5.42578125" style="236" customWidth="1"/>
    <col min="9236" max="9236" width="8" style="236" customWidth="1"/>
    <col min="9237" max="9237" width="7.140625" style="236" customWidth="1"/>
    <col min="9238" max="9238" width="5.42578125" style="236" customWidth="1"/>
    <col min="9239" max="9239" width="7.140625" style="236" customWidth="1"/>
    <col min="9240" max="9240" width="7.7109375" style="236" customWidth="1"/>
    <col min="9241" max="9241" width="5.42578125" style="236" customWidth="1"/>
    <col min="9242" max="9242" width="6.85546875" style="236" customWidth="1"/>
    <col min="9243" max="9243" width="6.28515625" style="236" customWidth="1"/>
    <col min="9244" max="9245" width="6.85546875" style="236" customWidth="1"/>
    <col min="9246" max="9472" width="8.85546875" style="236"/>
    <col min="9473" max="9473" width="32.140625" style="236" customWidth="1"/>
    <col min="9474" max="9474" width="8.5703125" style="236" customWidth="1"/>
    <col min="9475" max="9475" width="6.7109375" style="236" customWidth="1"/>
    <col min="9476" max="9476" width="6" style="236" customWidth="1"/>
    <col min="9477" max="9477" width="6.28515625" style="236" customWidth="1"/>
    <col min="9478" max="9478" width="7.28515625" style="236" customWidth="1"/>
    <col min="9479" max="9479" width="5.5703125" style="236" customWidth="1"/>
    <col min="9480" max="9480" width="6.5703125" style="236" customWidth="1"/>
    <col min="9481" max="9481" width="6.42578125" style="236" customWidth="1"/>
    <col min="9482" max="9482" width="5.5703125" style="236" customWidth="1"/>
    <col min="9483" max="9483" width="4.5703125" style="236" customWidth="1"/>
    <col min="9484" max="9484" width="6.28515625" style="236" customWidth="1"/>
    <col min="9485" max="9485" width="6" style="236" customWidth="1"/>
    <col min="9486" max="9486" width="4.85546875" style="236" customWidth="1"/>
    <col min="9487" max="9487" width="6.7109375" style="236" customWidth="1"/>
    <col min="9488" max="9488" width="5" style="236" customWidth="1"/>
    <col min="9489" max="9491" width="5.42578125" style="236" customWidth="1"/>
    <col min="9492" max="9492" width="8" style="236" customWidth="1"/>
    <col min="9493" max="9493" width="7.140625" style="236" customWidth="1"/>
    <col min="9494" max="9494" width="5.42578125" style="236" customWidth="1"/>
    <col min="9495" max="9495" width="7.140625" style="236" customWidth="1"/>
    <col min="9496" max="9496" width="7.7109375" style="236" customWidth="1"/>
    <col min="9497" max="9497" width="5.42578125" style="236" customWidth="1"/>
    <col min="9498" max="9498" width="6.85546875" style="236" customWidth="1"/>
    <col min="9499" max="9499" width="6.28515625" style="236" customWidth="1"/>
    <col min="9500" max="9501" width="6.85546875" style="236" customWidth="1"/>
    <col min="9502" max="9728" width="8.85546875" style="236"/>
    <col min="9729" max="9729" width="32.140625" style="236" customWidth="1"/>
    <col min="9730" max="9730" width="8.5703125" style="236" customWidth="1"/>
    <col min="9731" max="9731" width="6.7109375" style="236" customWidth="1"/>
    <col min="9732" max="9732" width="6" style="236" customWidth="1"/>
    <col min="9733" max="9733" width="6.28515625" style="236" customWidth="1"/>
    <col min="9734" max="9734" width="7.28515625" style="236" customWidth="1"/>
    <col min="9735" max="9735" width="5.5703125" style="236" customWidth="1"/>
    <col min="9736" max="9736" width="6.5703125" style="236" customWidth="1"/>
    <col min="9737" max="9737" width="6.42578125" style="236" customWidth="1"/>
    <col min="9738" max="9738" width="5.5703125" style="236" customWidth="1"/>
    <col min="9739" max="9739" width="4.5703125" style="236" customWidth="1"/>
    <col min="9740" max="9740" width="6.28515625" style="236" customWidth="1"/>
    <col min="9741" max="9741" width="6" style="236" customWidth="1"/>
    <col min="9742" max="9742" width="4.85546875" style="236" customWidth="1"/>
    <col min="9743" max="9743" width="6.7109375" style="236" customWidth="1"/>
    <col min="9744" max="9744" width="5" style="236" customWidth="1"/>
    <col min="9745" max="9747" width="5.42578125" style="236" customWidth="1"/>
    <col min="9748" max="9748" width="8" style="236" customWidth="1"/>
    <col min="9749" max="9749" width="7.140625" style="236" customWidth="1"/>
    <col min="9750" max="9750" width="5.42578125" style="236" customWidth="1"/>
    <col min="9751" max="9751" width="7.140625" style="236" customWidth="1"/>
    <col min="9752" max="9752" width="7.7109375" style="236" customWidth="1"/>
    <col min="9753" max="9753" width="5.42578125" style="236" customWidth="1"/>
    <col min="9754" max="9754" width="6.85546875" style="236" customWidth="1"/>
    <col min="9755" max="9755" width="6.28515625" style="236" customWidth="1"/>
    <col min="9756" max="9757" width="6.85546875" style="236" customWidth="1"/>
    <col min="9758" max="9984" width="8.85546875" style="236"/>
    <col min="9985" max="9985" width="32.140625" style="236" customWidth="1"/>
    <col min="9986" max="9986" width="8.5703125" style="236" customWidth="1"/>
    <col min="9987" max="9987" width="6.7109375" style="236" customWidth="1"/>
    <col min="9988" max="9988" width="6" style="236" customWidth="1"/>
    <col min="9989" max="9989" width="6.28515625" style="236" customWidth="1"/>
    <col min="9990" max="9990" width="7.28515625" style="236" customWidth="1"/>
    <col min="9991" max="9991" width="5.5703125" style="236" customWidth="1"/>
    <col min="9992" max="9992" width="6.5703125" style="236" customWidth="1"/>
    <col min="9993" max="9993" width="6.42578125" style="236" customWidth="1"/>
    <col min="9994" max="9994" width="5.5703125" style="236" customWidth="1"/>
    <col min="9995" max="9995" width="4.5703125" style="236" customWidth="1"/>
    <col min="9996" max="9996" width="6.28515625" style="236" customWidth="1"/>
    <col min="9997" max="9997" width="6" style="236" customWidth="1"/>
    <col min="9998" max="9998" width="4.85546875" style="236" customWidth="1"/>
    <col min="9999" max="9999" width="6.7109375" style="236" customWidth="1"/>
    <col min="10000" max="10000" width="5" style="236" customWidth="1"/>
    <col min="10001" max="10003" width="5.42578125" style="236" customWidth="1"/>
    <col min="10004" max="10004" width="8" style="236" customWidth="1"/>
    <col min="10005" max="10005" width="7.140625" style="236" customWidth="1"/>
    <col min="10006" max="10006" width="5.42578125" style="236" customWidth="1"/>
    <col min="10007" max="10007" width="7.140625" style="236" customWidth="1"/>
    <col min="10008" max="10008" width="7.7109375" style="236" customWidth="1"/>
    <col min="10009" max="10009" width="5.42578125" style="236" customWidth="1"/>
    <col min="10010" max="10010" width="6.85546875" style="236" customWidth="1"/>
    <col min="10011" max="10011" width="6.28515625" style="236" customWidth="1"/>
    <col min="10012" max="10013" width="6.85546875" style="236" customWidth="1"/>
    <col min="10014" max="10240" width="8.85546875" style="236"/>
    <col min="10241" max="10241" width="32.140625" style="236" customWidth="1"/>
    <col min="10242" max="10242" width="8.5703125" style="236" customWidth="1"/>
    <col min="10243" max="10243" width="6.7109375" style="236" customWidth="1"/>
    <col min="10244" max="10244" width="6" style="236" customWidth="1"/>
    <col min="10245" max="10245" width="6.28515625" style="236" customWidth="1"/>
    <col min="10246" max="10246" width="7.28515625" style="236" customWidth="1"/>
    <col min="10247" max="10247" width="5.5703125" style="236" customWidth="1"/>
    <col min="10248" max="10248" width="6.5703125" style="236" customWidth="1"/>
    <col min="10249" max="10249" width="6.42578125" style="236" customWidth="1"/>
    <col min="10250" max="10250" width="5.5703125" style="236" customWidth="1"/>
    <col min="10251" max="10251" width="4.5703125" style="236" customWidth="1"/>
    <col min="10252" max="10252" width="6.28515625" style="236" customWidth="1"/>
    <col min="10253" max="10253" width="6" style="236" customWidth="1"/>
    <col min="10254" max="10254" width="4.85546875" style="236" customWidth="1"/>
    <col min="10255" max="10255" width="6.7109375" style="236" customWidth="1"/>
    <col min="10256" max="10256" width="5" style="236" customWidth="1"/>
    <col min="10257" max="10259" width="5.42578125" style="236" customWidth="1"/>
    <col min="10260" max="10260" width="8" style="236" customWidth="1"/>
    <col min="10261" max="10261" width="7.140625" style="236" customWidth="1"/>
    <col min="10262" max="10262" width="5.42578125" style="236" customWidth="1"/>
    <col min="10263" max="10263" width="7.140625" style="236" customWidth="1"/>
    <col min="10264" max="10264" width="7.7109375" style="236" customWidth="1"/>
    <col min="10265" max="10265" width="5.42578125" style="236" customWidth="1"/>
    <col min="10266" max="10266" width="6.85546875" style="236" customWidth="1"/>
    <col min="10267" max="10267" width="6.28515625" style="236" customWidth="1"/>
    <col min="10268" max="10269" width="6.85546875" style="236" customWidth="1"/>
    <col min="10270" max="10496" width="8.85546875" style="236"/>
    <col min="10497" max="10497" width="32.140625" style="236" customWidth="1"/>
    <col min="10498" max="10498" width="8.5703125" style="236" customWidth="1"/>
    <col min="10499" max="10499" width="6.7109375" style="236" customWidth="1"/>
    <col min="10500" max="10500" width="6" style="236" customWidth="1"/>
    <col min="10501" max="10501" width="6.28515625" style="236" customWidth="1"/>
    <col min="10502" max="10502" width="7.28515625" style="236" customWidth="1"/>
    <col min="10503" max="10503" width="5.5703125" style="236" customWidth="1"/>
    <col min="10504" max="10504" width="6.5703125" style="236" customWidth="1"/>
    <col min="10505" max="10505" width="6.42578125" style="236" customWidth="1"/>
    <col min="10506" max="10506" width="5.5703125" style="236" customWidth="1"/>
    <col min="10507" max="10507" width="4.5703125" style="236" customWidth="1"/>
    <col min="10508" max="10508" width="6.28515625" style="236" customWidth="1"/>
    <col min="10509" max="10509" width="6" style="236" customWidth="1"/>
    <col min="10510" max="10510" width="4.85546875" style="236" customWidth="1"/>
    <col min="10511" max="10511" width="6.7109375" style="236" customWidth="1"/>
    <col min="10512" max="10512" width="5" style="236" customWidth="1"/>
    <col min="10513" max="10515" width="5.42578125" style="236" customWidth="1"/>
    <col min="10516" max="10516" width="8" style="236" customWidth="1"/>
    <col min="10517" max="10517" width="7.140625" style="236" customWidth="1"/>
    <col min="10518" max="10518" width="5.42578125" style="236" customWidth="1"/>
    <col min="10519" max="10519" width="7.140625" style="236" customWidth="1"/>
    <col min="10520" max="10520" width="7.7109375" style="236" customWidth="1"/>
    <col min="10521" max="10521" width="5.42578125" style="236" customWidth="1"/>
    <col min="10522" max="10522" width="6.85546875" style="236" customWidth="1"/>
    <col min="10523" max="10523" width="6.28515625" style="236" customWidth="1"/>
    <col min="10524" max="10525" width="6.85546875" style="236" customWidth="1"/>
    <col min="10526" max="10752" width="8.85546875" style="236"/>
    <col min="10753" max="10753" width="32.140625" style="236" customWidth="1"/>
    <col min="10754" max="10754" width="8.5703125" style="236" customWidth="1"/>
    <col min="10755" max="10755" width="6.7109375" style="236" customWidth="1"/>
    <col min="10756" max="10756" width="6" style="236" customWidth="1"/>
    <col min="10757" max="10757" width="6.28515625" style="236" customWidth="1"/>
    <col min="10758" max="10758" width="7.28515625" style="236" customWidth="1"/>
    <col min="10759" max="10759" width="5.5703125" style="236" customWidth="1"/>
    <col min="10760" max="10760" width="6.5703125" style="236" customWidth="1"/>
    <col min="10761" max="10761" width="6.42578125" style="236" customWidth="1"/>
    <col min="10762" max="10762" width="5.5703125" style="236" customWidth="1"/>
    <col min="10763" max="10763" width="4.5703125" style="236" customWidth="1"/>
    <col min="10764" max="10764" width="6.28515625" style="236" customWidth="1"/>
    <col min="10765" max="10765" width="6" style="236" customWidth="1"/>
    <col min="10766" max="10766" width="4.85546875" style="236" customWidth="1"/>
    <col min="10767" max="10767" width="6.7109375" style="236" customWidth="1"/>
    <col min="10768" max="10768" width="5" style="236" customWidth="1"/>
    <col min="10769" max="10771" width="5.42578125" style="236" customWidth="1"/>
    <col min="10772" max="10772" width="8" style="236" customWidth="1"/>
    <col min="10773" max="10773" width="7.140625" style="236" customWidth="1"/>
    <col min="10774" max="10774" width="5.42578125" style="236" customWidth="1"/>
    <col min="10775" max="10775" width="7.140625" style="236" customWidth="1"/>
    <col min="10776" max="10776" width="7.7109375" style="236" customWidth="1"/>
    <col min="10777" max="10777" width="5.42578125" style="236" customWidth="1"/>
    <col min="10778" max="10778" width="6.85546875" style="236" customWidth="1"/>
    <col min="10779" max="10779" width="6.28515625" style="236" customWidth="1"/>
    <col min="10780" max="10781" width="6.85546875" style="236" customWidth="1"/>
    <col min="10782" max="11008" width="8.85546875" style="236"/>
    <col min="11009" max="11009" width="32.140625" style="236" customWidth="1"/>
    <col min="11010" max="11010" width="8.5703125" style="236" customWidth="1"/>
    <col min="11011" max="11011" width="6.7109375" style="236" customWidth="1"/>
    <col min="11012" max="11012" width="6" style="236" customWidth="1"/>
    <col min="11013" max="11013" width="6.28515625" style="236" customWidth="1"/>
    <col min="11014" max="11014" width="7.28515625" style="236" customWidth="1"/>
    <col min="11015" max="11015" width="5.5703125" style="236" customWidth="1"/>
    <col min="11016" max="11016" width="6.5703125" style="236" customWidth="1"/>
    <col min="11017" max="11017" width="6.42578125" style="236" customWidth="1"/>
    <col min="11018" max="11018" width="5.5703125" style="236" customWidth="1"/>
    <col min="11019" max="11019" width="4.5703125" style="236" customWidth="1"/>
    <col min="11020" max="11020" width="6.28515625" style="236" customWidth="1"/>
    <col min="11021" max="11021" width="6" style="236" customWidth="1"/>
    <col min="11022" max="11022" width="4.85546875" style="236" customWidth="1"/>
    <col min="11023" max="11023" width="6.7109375" style="236" customWidth="1"/>
    <col min="11024" max="11024" width="5" style="236" customWidth="1"/>
    <col min="11025" max="11027" width="5.42578125" style="236" customWidth="1"/>
    <col min="11028" max="11028" width="8" style="236" customWidth="1"/>
    <col min="11029" max="11029" width="7.140625" style="236" customWidth="1"/>
    <col min="11030" max="11030" width="5.42578125" style="236" customWidth="1"/>
    <col min="11031" max="11031" width="7.140625" style="236" customWidth="1"/>
    <col min="11032" max="11032" width="7.7109375" style="236" customWidth="1"/>
    <col min="11033" max="11033" width="5.42578125" style="236" customWidth="1"/>
    <col min="11034" max="11034" width="6.85546875" style="236" customWidth="1"/>
    <col min="11035" max="11035" width="6.28515625" style="236" customWidth="1"/>
    <col min="11036" max="11037" width="6.85546875" style="236" customWidth="1"/>
    <col min="11038" max="11264" width="8.85546875" style="236"/>
    <col min="11265" max="11265" width="32.140625" style="236" customWidth="1"/>
    <col min="11266" max="11266" width="8.5703125" style="236" customWidth="1"/>
    <col min="11267" max="11267" width="6.7109375" style="236" customWidth="1"/>
    <col min="11268" max="11268" width="6" style="236" customWidth="1"/>
    <col min="11269" max="11269" width="6.28515625" style="236" customWidth="1"/>
    <col min="11270" max="11270" width="7.28515625" style="236" customWidth="1"/>
    <col min="11271" max="11271" width="5.5703125" style="236" customWidth="1"/>
    <col min="11272" max="11272" width="6.5703125" style="236" customWidth="1"/>
    <col min="11273" max="11273" width="6.42578125" style="236" customWidth="1"/>
    <col min="11274" max="11274" width="5.5703125" style="236" customWidth="1"/>
    <col min="11275" max="11275" width="4.5703125" style="236" customWidth="1"/>
    <col min="11276" max="11276" width="6.28515625" style="236" customWidth="1"/>
    <col min="11277" max="11277" width="6" style="236" customWidth="1"/>
    <col min="11278" max="11278" width="4.85546875" style="236" customWidth="1"/>
    <col min="11279" max="11279" width="6.7109375" style="236" customWidth="1"/>
    <col min="11280" max="11280" width="5" style="236" customWidth="1"/>
    <col min="11281" max="11283" width="5.42578125" style="236" customWidth="1"/>
    <col min="11284" max="11284" width="8" style="236" customWidth="1"/>
    <col min="11285" max="11285" width="7.140625" style="236" customWidth="1"/>
    <col min="11286" max="11286" width="5.42578125" style="236" customWidth="1"/>
    <col min="11287" max="11287" width="7.140625" style="236" customWidth="1"/>
    <col min="11288" max="11288" width="7.7109375" style="236" customWidth="1"/>
    <col min="11289" max="11289" width="5.42578125" style="236" customWidth="1"/>
    <col min="11290" max="11290" width="6.85546875" style="236" customWidth="1"/>
    <col min="11291" max="11291" width="6.28515625" style="236" customWidth="1"/>
    <col min="11292" max="11293" width="6.85546875" style="236" customWidth="1"/>
    <col min="11294" max="11520" width="8.85546875" style="236"/>
    <col min="11521" max="11521" width="32.140625" style="236" customWidth="1"/>
    <col min="11522" max="11522" width="8.5703125" style="236" customWidth="1"/>
    <col min="11523" max="11523" width="6.7109375" style="236" customWidth="1"/>
    <col min="11524" max="11524" width="6" style="236" customWidth="1"/>
    <col min="11525" max="11525" width="6.28515625" style="236" customWidth="1"/>
    <col min="11526" max="11526" width="7.28515625" style="236" customWidth="1"/>
    <col min="11527" max="11527" width="5.5703125" style="236" customWidth="1"/>
    <col min="11528" max="11528" width="6.5703125" style="236" customWidth="1"/>
    <col min="11529" max="11529" width="6.42578125" style="236" customWidth="1"/>
    <col min="11530" max="11530" width="5.5703125" style="236" customWidth="1"/>
    <col min="11531" max="11531" width="4.5703125" style="236" customWidth="1"/>
    <col min="11532" max="11532" width="6.28515625" style="236" customWidth="1"/>
    <col min="11533" max="11533" width="6" style="236" customWidth="1"/>
    <col min="11534" max="11534" width="4.85546875" style="236" customWidth="1"/>
    <col min="11535" max="11535" width="6.7109375" style="236" customWidth="1"/>
    <col min="11536" max="11536" width="5" style="236" customWidth="1"/>
    <col min="11537" max="11539" width="5.42578125" style="236" customWidth="1"/>
    <col min="11540" max="11540" width="8" style="236" customWidth="1"/>
    <col min="11541" max="11541" width="7.140625" style="236" customWidth="1"/>
    <col min="11542" max="11542" width="5.42578125" style="236" customWidth="1"/>
    <col min="11543" max="11543" width="7.140625" style="236" customWidth="1"/>
    <col min="11544" max="11544" width="7.7109375" style="236" customWidth="1"/>
    <col min="11545" max="11545" width="5.42578125" style="236" customWidth="1"/>
    <col min="11546" max="11546" width="6.85546875" style="236" customWidth="1"/>
    <col min="11547" max="11547" width="6.28515625" style="236" customWidth="1"/>
    <col min="11548" max="11549" width="6.85546875" style="236" customWidth="1"/>
    <col min="11550" max="11776" width="8.85546875" style="236"/>
    <col min="11777" max="11777" width="32.140625" style="236" customWidth="1"/>
    <col min="11778" max="11778" width="8.5703125" style="236" customWidth="1"/>
    <col min="11779" max="11779" width="6.7109375" style="236" customWidth="1"/>
    <col min="11780" max="11780" width="6" style="236" customWidth="1"/>
    <col min="11781" max="11781" width="6.28515625" style="236" customWidth="1"/>
    <col min="11782" max="11782" width="7.28515625" style="236" customWidth="1"/>
    <col min="11783" max="11783" width="5.5703125" style="236" customWidth="1"/>
    <col min="11784" max="11784" width="6.5703125" style="236" customWidth="1"/>
    <col min="11785" max="11785" width="6.42578125" style="236" customWidth="1"/>
    <col min="11786" max="11786" width="5.5703125" style="236" customWidth="1"/>
    <col min="11787" max="11787" width="4.5703125" style="236" customWidth="1"/>
    <col min="11788" max="11788" width="6.28515625" style="236" customWidth="1"/>
    <col min="11789" max="11789" width="6" style="236" customWidth="1"/>
    <col min="11790" max="11790" width="4.85546875" style="236" customWidth="1"/>
    <col min="11791" max="11791" width="6.7109375" style="236" customWidth="1"/>
    <col min="11792" max="11792" width="5" style="236" customWidth="1"/>
    <col min="11793" max="11795" width="5.42578125" style="236" customWidth="1"/>
    <col min="11796" max="11796" width="8" style="236" customWidth="1"/>
    <col min="11797" max="11797" width="7.140625" style="236" customWidth="1"/>
    <col min="11798" max="11798" width="5.42578125" style="236" customWidth="1"/>
    <col min="11799" max="11799" width="7.140625" style="236" customWidth="1"/>
    <col min="11800" max="11800" width="7.7109375" style="236" customWidth="1"/>
    <col min="11801" max="11801" width="5.42578125" style="236" customWidth="1"/>
    <col min="11802" max="11802" width="6.85546875" style="236" customWidth="1"/>
    <col min="11803" max="11803" width="6.28515625" style="236" customWidth="1"/>
    <col min="11804" max="11805" width="6.85546875" style="236" customWidth="1"/>
    <col min="11806" max="12032" width="8.85546875" style="236"/>
    <col min="12033" max="12033" width="32.140625" style="236" customWidth="1"/>
    <col min="12034" max="12034" width="8.5703125" style="236" customWidth="1"/>
    <col min="12035" max="12035" width="6.7109375" style="236" customWidth="1"/>
    <col min="12036" max="12036" width="6" style="236" customWidth="1"/>
    <col min="12037" max="12037" width="6.28515625" style="236" customWidth="1"/>
    <col min="12038" max="12038" width="7.28515625" style="236" customWidth="1"/>
    <col min="12039" max="12039" width="5.5703125" style="236" customWidth="1"/>
    <col min="12040" max="12040" width="6.5703125" style="236" customWidth="1"/>
    <col min="12041" max="12041" width="6.42578125" style="236" customWidth="1"/>
    <col min="12042" max="12042" width="5.5703125" style="236" customWidth="1"/>
    <col min="12043" max="12043" width="4.5703125" style="236" customWidth="1"/>
    <col min="12044" max="12044" width="6.28515625" style="236" customWidth="1"/>
    <col min="12045" max="12045" width="6" style="236" customWidth="1"/>
    <col min="12046" max="12046" width="4.85546875" style="236" customWidth="1"/>
    <col min="12047" max="12047" width="6.7109375" style="236" customWidth="1"/>
    <col min="12048" max="12048" width="5" style="236" customWidth="1"/>
    <col min="12049" max="12051" width="5.42578125" style="236" customWidth="1"/>
    <col min="12052" max="12052" width="8" style="236" customWidth="1"/>
    <col min="12053" max="12053" width="7.140625" style="236" customWidth="1"/>
    <col min="12054" max="12054" width="5.42578125" style="236" customWidth="1"/>
    <col min="12055" max="12055" width="7.140625" style="236" customWidth="1"/>
    <col min="12056" max="12056" width="7.7109375" style="236" customWidth="1"/>
    <col min="12057" max="12057" width="5.42578125" style="236" customWidth="1"/>
    <col min="12058" max="12058" width="6.85546875" style="236" customWidth="1"/>
    <col min="12059" max="12059" width="6.28515625" style="236" customWidth="1"/>
    <col min="12060" max="12061" width="6.85546875" style="236" customWidth="1"/>
    <col min="12062" max="12288" width="8.85546875" style="236"/>
    <col min="12289" max="12289" width="32.140625" style="236" customWidth="1"/>
    <col min="12290" max="12290" width="8.5703125" style="236" customWidth="1"/>
    <col min="12291" max="12291" width="6.7109375" style="236" customWidth="1"/>
    <col min="12292" max="12292" width="6" style="236" customWidth="1"/>
    <col min="12293" max="12293" width="6.28515625" style="236" customWidth="1"/>
    <col min="12294" max="12294" width="7.28515625" style="236" customWidth="1"/>
    <col min="12295" max="12295" width="5.5703125" style="236" customWidth="1"/>
    <col min="12296" max="12296" width="6.5703125" style="236" customWidth="1"/>
    <col min="12297" max="12297" width="6.42578125" style="236" customWidth="1"/>
    <col min="12298" max="12298" width="5.5703125" style="236" customWidth="1"/>
    <col min="12299" max="12299" width="4.5703125" style="236" customWidth="1"/>
    <col min="12300" max="12300" width="6.28515625" style="236" customWidth="1"/>
    <col min="12301" max="12301" width="6" style="236" customWidth="1"/>
    <col min="12302" max="12302" width="4.85546875" style="236" customWidth="1"/>
    <col min="12303" max="12303" width="6.7109375" style="236" customWidth="1"/>
    <col min="12304" max="12304" width="5" style="236" customWidth="1"/>
    <col min="12305" max="12307" width="5.42578125" style="236" customWidth="1"/>
    <col min="12308" max="12308" width="8" style="236" customWidth="1"/>
    <col min="12309" max="12309" width="7.140625" style="236" customWidth="1"/>
    <col min="12310" max="12310" width="5.42578125" style="236" customWidth="1"/>
    <col min="12311" max="12311" width="7.140625" style="236" customWidth="1"/>
    <col min="12312" max="12312" width="7.7109375" style="236" customWidth="1"/>
    <col min="12313" max="12313" width="5.42578125" style="236" customWidth="1"/>
    <col min="12314" max="12314" width="6.85546875" style="236" customWidth="1"/>
    <col min="12315" max="12315" width="6.28515625" style="236" customWidth="1"/>
    <col min="12316" max="12317" width="6.85546875" style="236" customWidth="1"/>
    <col min="12318" max="12544" width="8.85546875" style="236"/>
    <col min="12545" max="12545" width="32.140625" style="236" customWidth="1"/>
    <col min="12546" max="12546" width="8.5703125" style="236" customWidth="1"/>
    <col min="12547" max="12547" width="6.7109375" style="236" customWidth="1"/>
    <col min="12548" max="12548" width="6" style="236" customWidth="1"/>
    <col min="12549" max="12549" width="6.28515625" style="236" customWidth="1"/>
    <col min="12550" max="12550" width="7.28515625" style="236" customWidth="1"/>
    <col min="12551" max="12551" width="5.5703125" style="236" customWidth="1"/>
    <col min="12552" max="12552" width="6.5703125" style="236" customWidth="1"/>
    <col min="12553" max="12553" width="6.42578125" style="236" customWidth="1"/>
    <col min="12554" max="12554" width="5.5703125" style="236" customWidth="1"/>
    <col min="12555" max="12555" width="4.5703125" style="236" customWidth="1"/>
    <col min="12556" max="12556" width="6.28515625" style="236" customWidth="1"/>
    <col min="12557" max="12557" width="6" style="236" customWidth="1"/>
    <col min="12558" max="12558" width="4.85546875" style="236" customWidth="1"/>
    <col min="12559" max="12559" width="6.7109375" style="236" customWidth="1"/>
    <col min="12560" max="12560" width="5" style="236" customWidth="1"/>
    <col min="12561" max="12563" width="5.42578125" style="236" customWidth="1"/>
    <col min="12564" max="12564" width="8" style="236" customWidth="1"/>
    <col min="12565" max="12565" width="7.140625" style="236" customWidth="1"/>
    <col min="12566" max="12566" width="5.42578125" style="236" customWidth="1"/>
    <col min="12567" max="12567" width="7.140625" style="236" customWidth="1"/>
    <col min="12568" max="12568" width="7.7109375" style="236" customWidth="1"/>
    <col min="12569" max="12569" width="5.42578125" style="236" customWidth="1"/>
    <col min="12570" max="12570" width="6.85546875" style="236" customWidth="1"/>
    <col min="12571" max="12571" width="6.28515625" style="236" customWidth="1"/>
    <col min="12572" max="12573" width="6.85546875" style="236" customWidth="1"/>
    <col min="12574" max="12800" width="8.85546875" style="236"/>
    <col min="12801" max="12801" width="32.140625" style="236" customWidth="1"/>
    <col min="12802" max="12802" width="8.5703125" style="236" customWidth="1"/>
    <col min="12803" max="12803" width="6.7109375" style="236" customWidth="1"/>
    <col min="12804" max="12804" width="6" style="236" customWidth="1"/>
    <col min="12805" max="12805" width="6.28515625" style="236" customWidth="1"/>
    <col min="12806" max="12806" width="7.28515625" style="236" customWidth="1"/>
    <col min="12807" max="12807" width="5.5703125" style="236" customWidth="1"/>
    <col min="12808" max="12808" width="6.5703125" style="236" customWidth="1"/>
    <col min="12809" max="12809" width="6.42578125" style="236" customWidth="1"/>
    <col min="12810" max="12810" width="5.5703125" style="236" customWidth="1"/>
    <col min="12811" max="12811" width="4.5703125" style="236" customWidth="1"/>
    <col min="12812" max="12812" width="6.28515625" style="236" customWidth="1"/>
    <col min="12813" max="12813" width="6" style="236" customWidth="1"/>
    <col min="12814" max="12814" width="4.85546875" style="236" customWidth="1"/>
    <col min="12815" max="12815" width="6.7109375" style="236" customWidth="1"/>
    <col min="12816" max="12816" width="5" style="236" customWidth="1"/>
    <col min="12817" max="12819" width="5.42578125" style="236" customWidth="1"/>
    <col min="12820" max="12820" width="8" style="236" customWidth="1"/>
    <col min="12821" max="12821" width="7.140625" style="236" customWidth="1"/>
    <col min="12822" max="12822" width="5.42578125" style="236" customWidth="1"/>
    <col min="12823" max="12823" width="7.140625" style="236" customWidth="1"/>
    <col min="12824" max="12824" width="7.7109375" style="236" customWidth="1"/>
    <col min="12825" max="12825" width="5.42578125" style="236" customWidth="1"/>
    <col min="12826" max="12826" width="6.85546875" style="236" customWidth="1"/>
    <col min="12827" max="12827" width="6.28515625" style="236" customWidth="1"/>
    <col min="12828" max="12829" width="6.85546875" style="236" customWidth="1"/>
    <col min="12830" max="13056" width="8.85546875" style="236"/>
    <col min="13057" max="13057" width="32.140625" style="236" customWidth="1"/>
    <col min="13058" max="13058" width="8.5703125" style="236" customWidth="1"/>
    <col min="13059" max="13059" width="6.7109375" style="236" customWidth="1"/>
    <col min="13060" max="13060" width="6" style="236" customWidth="1"/>
    <col min="13061" max="13061" width="6.28515625" style="236" customWidth="1"/>
    <col min="13062" max="13062" width="7.28515625" style="236" customWidth="1"/>
    <col min="13063" max="13063" width="5.5703125" style="236" customWidth="1"/>
    <col min="13064" max="13064" width="6.5703125" style="236" customWidth="1"/>
    <col min="13065" max="13065" width="6.42578125" style="236" customWidth="1"/>
    <col min="13066" max="13066" width="5.5703125" style="236" customWidth="1"/>
    <col min="13067" max="13067" width="4.5703125" style="236" customWidth="1"/>
    <col min="13068" max="13068" width="6.28515625" style="236" customWidth="1"/>
    <col min="13069" max="13069" width="6" style="236" customWidth="1"/>
    <col min="13070" max="13070" width="4.85546875" style="236" customWidth="1"/>
    <col min="13071" max="13071" width="6.7109375" style="236" customWidth="1"/>
    <col min="13072" max="13072" width="5" style="236" customWidth="1"/>
    <col min="13073" max="13075" width="5.42578125" style="236" customWidth="1"/>
    <col min="13076" max="13076" width="8" style="236" customWidth="1"/>
    <col min="13077" max="13077" width="7.140625" style="236" customWidth="1"/>
    <col min="13078" max="13078" width="5.42578125" style="236" customWidth="1"/>
    <col min="13079" max="13079" width="7.140625" style="236" customWidth="1"/>
    <col min="13080" max="13080" width="7.7109375" style="236" customWidth="1"/>
    <col min="13081" max="13081" width="5.42578125" style="236" customWidth="1"/>
    <col min="13082" max="13082" width="6.85546875" style="236" customWidth="1"/>
    <col min="13083" max="13083" width="6.28515625" style="236" customWidth="1"/>
    <col min="13084" max="13085" width="6.85546875" style="236" customWidth="1"/>
    <col min="13086" max="13312" width="8.85546875" style="236"/>
    <col min="13313" max="13313" width="32.140625" style="236" customWidth="1"/>
    <col min="13314" max="13314" width="8.5703125" style="236" customWidth="1"/>
    <col min="13315" max="13315" width="6.7109375" style="236" customWidth="1"/>
    <col min="13316" max="13316" width="6" style="236" customWidth="1"/>
    <col min="13317" max="13317" width="6.28515625" style="236" customWidth="1"/>
    <col min="13318" max="13318" width="7.28515625" style="236" customWidth="1"/>
    <col min="13319" max="13319" width="5.5703125" style="236" customWidth="1"/>
    <col min="13320" max="13320" width="6.5703125" style="236" customWidth="1"/>
    <col min="13321" max="13321" width="6.42578125" style="236" customWidth="1"/>
    <col min="13322" max="13322" width="5.5703125" style="236" customWidth="1"/>
    <col min="13323" max="13323" width="4.5703125" style="236" customWidth="1"/>
    <col min="13324" max="13324" width="6.28515625" style="236" customWidth="1"/>
    <col min="13325" max="13325" width="6" style="236" customWidth="1"/>
    <col min="13326" max="13326" width="4.85546875" style="236" customWidth="1"/>
    <col min="13327" max="13327" width="6.7109375" style="236" customWidth="1"/>
    <col min="13328" max="13328" width="5" style="236" customWidth="1"/>
    <col min="13329" max="13331" width="5.42578125" style="236" customWidth="1"/>
    <col min="13332" max="13332" width="8" style="236" customWidth="1"/>
    <col min="13333" max="13333" width="7.140625" style="236" customWidth="1"/>
    <col min="13334" max="13334" width="5.42578125" style="236" customWidth="1"/>
    <col min="13335" max="13335" width="7.140625" style="236" customWidth="1"/>
    <col min="13336" max="13336" width="7.7109375" style="236" customWidth="1"/>
    <col min="13337" max="13337" width="5.42578125" style="236" customWidth="1"/>
    <col min="13338" max="13338" width="6.85546875" style="236" customWidth="1"/>
    <col min="13339" max="13339" width="6.28515625" style="236" customWidth="1"/>
    <col min="13340" max="13341" width="6.85546875" style="236" customWidth="1"/>
    <col min="13342" max="13568" width="8.85546875" style="236"/>
    <col min="13569" max="13569" width="32.140625" style="236" customWidth="1"/>
    <col min="13570" max="13570" width="8.5703125" style="236" customWidth="1"/>
    <col min="13571" max="13571" width="6.7109375" style="236" customWidth="1"/>
    <col min="13572" max="13572" width="6" style="236" customWidth="1"/>
    <col min="13573" max="13573" width="6.28515625" style="236" customWidth="1"/>
    <col min="13574" max="13574" width="7.28515625" style="236" customWidth="1"/>
    <col min="13575" max="13575" width="5.5703125" style="236" customWidth="1"/>
    <col min="13576" max="13576" width="6.5703125" style="236" customWidth="1"/>
    <col min="13577" max="13577" width="6.42578125" style="236" customWidth="1"/>
    <col min="13578" max="13578" width="5.5703125" style="236" customWidth="1"/>
    <col min="13579" max="13579" width="4.5703125" style="236" customWidth="1"/>
    <col min="13580" max="13580" width="6.28515625" style="236" customWidth="1"/>
    <col min="13581" max="13581" width="6" style="236" customWidth="1"/>
    <col min="13582" max="13582" width="4.85546875" style="236" customWidth="1"/>
    <col min="13583" max="13583" width="6.7109375" style="236" customWidth="1"/>
    <col min="13584" max="13584" width="5" style="236" customWidth="1"/>
    <col min="13585" max="13587" width="5.42578125" style="236" customWidth="1"/>
    <col min="13588" max="13588" width="8" style="236" customWidth="1"/>
    <col min="13589" max="13589" width="7.140625" style="236" customWidth="1"/>
    <col min="13590" max="13590" width="5.42578125" style="236" customWidth="1"/>
    <col min="13591" max="13591" width="7.140625" style="236" customWidth="1"/>
    <col min="13592" max="13592" width="7.7109375" style="236" customWidth="1"/>
    <col min="13593" max="13593" width="5.42578125" style="236" customWidth="1"/>
    <col min="13594" max="13594" width="6.85546875" style="236" customWidth="1"/>
    <col min="13595" max="13595" width="6.28515625" style="236" customWidth="1"/>
    <col min="13596" max="13597" width="6.85546875" style="236" customWidth="1"/>
    <col min="13598" max="13824" width="8.85546875" style="236"/>
    <col min="13825" max="13825" width="32.140625" style="236" customWidth="1"/>
    <col min="13826" max="13826" width="8.5703125" style="236" customWidth="1"/>
    <col min="13827" max="13827" width="6.7109375" style="236" customWidth="1"/>
    <col min="13828" max="13828" width="6" style="236" customWidth="1"/>
    <col min="13829" max="13829" width="6.28515625" style="236" customWidth="1"/>
    <col min="13830" max="13830" width="7.28515625" style="236" customWidth="1"/>
    <col min="13831" max="13831" width="5.5703125" style="236" customWidth="1"/>
    <col min="13832" max="13832" width="6.5703125" style="236" customWidth="1"/>
    <col min="13833" max="13833" width="6.42578125" style="236" customWidth="1"/>
    <col min="13834" max="13834" width="5.5703125" style="236" customWidth="1"/>
    <col min="13835" max="13835" width="4.5703125" style="236" customWidth="1"/>
    <col min="13836" max="13836" width="6.28515625" style="236" customWidth="1"/>
    <col min="13837" max="13837" width="6" style="236" customWidth="1"/>
    <col min="13838" max="13838" width="4.85546875" style="236" customWidth="1"/>
    <col min="13839" max="13839" width="6.7109375" style="236" customWidth="1"/>
    <col min="13840" max="13840" width="5" style="236" customWidth="1"/>
    <col min="13841" max="13843" width="5.42578125" style="236" customWidth="1"/>
    <col min="13844" max="13844" width="8" style="236" customWidth="1"/>
    <col min="13845" max="13845" width="7.140625" style="236" customWidth="1"/>
    <col min="13846" max="13846" width="5.42578125" style="236" customWidth="1"/>
    <col min="13847" max="13847" width="7.140625" style="236" customWidth="1"/>
    <col min="13848" max="13848" width="7.7109375" style="236" customWidth="1"/>
    <col min="13849" max="13849" width="5.42578125" style="236" customWidth="1"/>
    <col min="13850" max="13850" width="6.85546875" style="236" customWidth="1"/>
    <col min="13851" max="13851" width="6.28515625" style="236" customWidth="1"/>
    <col min="13852" max="13853" width="6.85546875" style="236" customWidth="1"/>
    <col min="13854" max="14080" width="8.85546875" style="236"/>
    <col min="14081" max="14081" width="32.140625" style="236" customWidth="1"/>
    <col min="14082" max="14082" width="8.5703125" style="236" customWidth="1"/>
    <col min="14083" max="14083" width="6.7109375" style="236" customWidth="1"/>
    <col min="14084" max="14084" width="6" style="236" customWidth="1"/>
    <col min="14085" max="14085" width="6.28515625" style="236" customWidth="1"/>
    <col min="14086" max="14086" width="7.28515625" style="236" customWidth="1"/>
    <col min="14087" max="14087" width="5.5703125" style="236" customWidth="1"/>
    <col min="14088" max="14088" width="6.5703125" style="236" customWidth="1"/>
    <col min="14089" max="14089" width="6.42578125" style="236" customWidth="1"/>
    <col min="14090" max="14090" width="5.5703125" style="236" customWidth="1"/>
    <col min="14091" max="14091" width="4.5703125" style="236" customWidth="1"/>
    <col min="14092" max="14092" width="6.28515625" style="236" customWidth="1"/>
    <col min="14093" max="14093" width="6" style="236" customWidth="1"/>
    <col min="14094" max="14094" width="4.85546875" style="236" customWidth="1"/>
    <col min="14095" max="14095" width="6.7109375" style="236" customWidth="1"/>
    <col min="14096" max="14096" width="5" style="236" customWidth="1"/>
    <col min="14097" max="14099" width="5.42578125" style="236" customWidth="1"/>
    <col min="14100" max="14100" width="8" style="236" customWidth="1"/>
    <col min="14101" max="14101" width="7.140625" style="236" customWidth="1"/>
    <col min="14102" max="14102" width="5.42578125" style="236" customWidth="1"/>
    <col min="14103" max="14103" width="7.140625" style="236" customWidth="1"/>
    <col min="14104" max="14104" width="7.7109375" style="236" customWidth="1"/>
    <col min="14105" max="14105" width="5.42578125" style="236" customWidth="1"/>
    <col min="14106" max="14106" width="6.85546875" style="236" customWidth="1"/>
    <col min="14107" max="14107" width="6.28515625" style="236" customWidth="1"/>
    <col min="14108" max="14109" width="6.85546875" style="236" customWidth="1"/>
    <col min="14110" max="14336" width="8.85546875" style="236"/>
    <col min="14337" max="14337" width="32.140625" style="236" customWidth="1"/>
    <col min="14338" max="14338" width="8.5703125" style="236" customWidth="1"/>
    <col min="14339" max="14339" width="6.7109375" style="236" customWidth="1"/>
    <col min="14340" max="14340" width="6" style="236" customWidth="1"/>
    <col min="14341" max="14341" width="6.28515625" style="236" customWidth="1"/>
    <col min="14342" max="14342" width="7.28515625" style="236" customWidth="1"/>
    <col min="14343" max="14343" width="5.5703125" style="236" customWidth="1"/>
    <col min="14344" max="14344" width="6.5703125" style="236" customWidth="1"/>
    <col min="14345" max="14345" width="6.42578125" style="236" customWidth="1"/>
    <col min="14346" max="14346" width="5.5703125" style="236" customWidth="1"/>
    <col min="14347" max="14347" width="4.5703125" style="236" customWidth="1"/>
    <col min="14348" max="14348" width="6.28515625" style="236" customWidth="1"/>
    <col min="14349" max="14349" width="6" style="236" customWidth="1"/>
    <col min="14350" max="14350" width="4.85546875" style="236" customWidth="1"/>
    <col min="14351" max="14351" width="6.7109375" style="236" customWidth="1"/>
    <col min="14352" max="14352" width="5" style="236" customWidth="1"/>
    <col min="14353" max="14355" width="5.42578125" style="236" customWidth="1"/>
    <col min="14356" max="14356" width="8" style="236" customWidth="1"/>
    <col min="14357" max="14357" width="7.140625" style="236" customWidth="1"/>
    <col min="14358" max="14358" width="5.42578125" style="236" customWidth="1"/>
    <col min="14359" max="14359" width="7.140625" style="236" customWidth="1"/>
    <col min="14360" max="14360" width="7.7109375" style="236" customWidth="1"/>
    <col min="14361" max="14361" width="5.42578125" style="236" customWidth="1"/>
    <col min="14362" max="14362" width="6.85546875" style="236" customWidth="1"/>
    <col min="14363" max="14363" width="6.28515625" style="236" customWidth="1"/>
    <col min="14364" max="14365" width="6.85546875" style="236" customWidth="1"/>
    <col min="14366" max="14592" width="8.85546875" style="236"/>
    <col min="14593" max="14593" width="32.140625" style="236" customWidth="1"/>
    <col min="14594" max="14594" width="8.5703125" style="236" customWidth="1"/>
    <col min="14595" max="14595" width="6.7109375" style="236" customWidth="1"/>
    <col min="14596" max="14596" width="6" style="236" customWidth="1"/>
    <col min="14597" max="14597" width="6.28515625" style="236" customWidth="1"/>
    <col min="14598" max="14598" width="7.28515625" style="236" customWidth="1"/>
    <col min="14599" max="14599" width="5.5703125" style="236" customWidth="1"/>
    <col min="14600" max="14600" width="6.5703125" style="236" customWidth="1"/>
    <col min="14601" max="14601" width="6.42578125" style="236" customWidth="1"/>
    <col min="14602" max="14602" width="5.5703125" style="236" customWidth="1"/>
    <col min="14603" max="14603" width="4.5703125" style="236" customWidth="1"/>
    <col min="14604" max="14604" width="6.28515625" style="236" customWidth="1"/>
    <col min="14605" max="14605" width="6" style="236" customWidth="1"/>
    <col min="14606" max="14606" width="4.85546875" style="236" customWidth="1"/>
    <col min="14607" max="14607" width="6.7109375" style="236" customWidth="1"/>
    <col min="14608" max="14608" width="5" style="236" customWidth="1"/>
    <col min="14609" max="14611" width="5.42578125" style="236" customWidth="1"/>
    <col min="14612" max="14612" width="8" style="236" customWidth="1"/>
    <col min="14613" max="14613" width="7.140625" style="236" customWidth="1"/>
    <col min="14614" max="14614" width="5.42578125" style="236" customWidth="1"/>
    <col min="14615" max="14615" width="7.140625" style="236" customWidth="1"/>
    <col min="14616" max="14616" width="7.7109375" style="236" customWidth="1"/>
    <col min="14617" max="14617" width="5.42578125" style="236" customWidth="1"/>
    <col min="14618" max="14618" width="6.85546875" style="236" customWidth="1"/>
    <col min="14619" max="14619" width="6.28515625" style="236" customWidth="1"/>
    <col min="14620" max="14621" width="6.85546875" style="236" customWidth="1"/>
    <col min="14622" max="14848" width="8.85546875" style="236"/>
    <col min="14849" max="14849" width="32.140625" style="236" customWidth="1"/>
    <col min="14850" max="14850" width="8.5703125" style="236" customWidth="1"/>
    <col min="14851" max="14851" width="6.7109375" style="236" customWidth="1"/>
    <col min="14852" max="14852" width="6" style="236" customWidth="1"/>
    <col min="14853" max="14853" width="6.28515625" style="236" customWidth="1"/>
    <col min="14854" max="14854" width="7.28515625" style="236" customWidth="1"/>
    <col min="14855" max="14855" width="5.5703125" style="236" customWidth="1"/>
    <col min="14856" max="14856" width="6.5703125" style="236" customWidth="1"/>
    <col min="14857" max="14857" width="6.42578125" style="236" customWidth="1"/>
    <col min="14858" max="14858" width="5.5703125" style="236" customWidth="1"/>
    <col min="14859" max="14859" width="4.5703125" style="236" customWidth="1"/>
    <col min="14860" max="14860" width="6.28515625" style="236" customWidth="1"/>
    <col min="14861" max="14861" width="6" style="236" customWidth="1"/>
    <col min="14862" max="14862" width="4.85546875" style="236" customWidth="1"/>
    <col min="14863" max="14863" width="6.7109375" style="236" customWidth="1"/>
    <col min="14864" max="14864" width="5" style="236" customWidth="1"/>
    <col min="14865" max="14867" width="5.42578125" style="236" customWidth="1"/>
    <col min="14868" max="14868" width="8" style="236" customWidth="1"/>
    <col min="14869" max="14869" width="7.140625" style="236" customWidth="1"/>
    <col min="14870" max="14870" width="5.42578125" style="236" customWidth="1"/>
    <col min="14871" max="14871" width="7.140625" style="236" customWidth="1"/>
    <col min="14872" max="14872" width="7.7109375" style="236" customWidth="1"/>
    <col min="14873" max="14873" width="5.42578125" style="236" customWidth="1"/>
    <col min="14874" max="14874" width="6.85546875" style="236" customWidth="1"/>
    <col min="14875" max="14875" width="6.28515625" style="236" customWidth="1"/>
    <col min="14876" max="14877" width="6.85546875" style="236" customWidth="1"/>
    <col min="14878" max="15104" width="8.85546875" style="236"/>
    <col min="15105" max="15105" width="32.140625" style="236" customWidth="1"/>
    <col min="15106" max="15106" width="8.5703125" style="236" customWidth="1"/>
    <col min="15107" max="15107" width="6.7109375" style="236" customWidth="1"/>
    <col min="15108" max="15108" width="6" style="236" customWidth="1"/>
    <col min="15109" max="15109" width="6.28515625" style="236" customWidth="1"/>
    <col min="15110" max="15110" width="7.28515625" style="236" customWidth="1"/>
    <col min="15111" max="15111" width="5.5703125" style="236" customWidth="1"/>
    <col min="15112" max="15112" width="6.5703125" style="236" customWidth="1"/>
    <col min="15113" max="15113" width="6.42578125" style="236" customWidth="1"/>
    <col min="15114" max="15114" width="5.5703125" style="236" customWidth="1"/>
    <col min="15115" max="15115" width="4.5703125" style="236" customWidth="1"/>
    <col min="15116" max="15116" width="6.28515625" style="236" customWidth="1"/>
    <col min="15117" max="15117" width="6" style="236" customWidth="1"/>
    <col min="15118" max="15118" width="4.85546875" style="236" customWidth="1"/>
    <col min="15119" max="15119" width="6.7109375" style="236" customWidth="1"/>
    <col min="15120" max="15120" width="5" style="236" customWidth="1"/>
    <col min="15121" max="15123" width="5.42578125" style="236" customWidth="1"/>
    <col min="15124" max="15124" width="8" style="236" customWidth="1"/>
    <col min="15125" max="15125" width="7.140625" style="236" customWidth="1"/>
    <col min="15126" max="15126" width="5.42578125" style="236" customWidth="1"/>
    <col min="15127" max="15127" width="7.140625" style="236" customWidth="1"/>
    <col min="15128" max="15128" width="7.7109375" style="236" customWidth="1"/>
    <col min="15129" max="15129" width="5.42578125" style="236" customWidth="1"/>
    <col min="15130" max="15130" width="6.85546875" style="236" customWidth="1"/>
    <col min="15131" max="15131" width="6.28515625" style="236" customWidth="1"/>
    <col min="15132" max="15133" width="6.85546875" style="236" customWidth="1"/>
    <col min="15134" max="15360" width="8.85546875" style="236"/>
    <col min="15361" max="15361" width="32.140625" style="236" customWidth="1"/>
    <col min="15362" max="15362" width="8.5703125" style="236" customWidth="1"/>
    <col min="15363" max="15363" width="6.7109375" style="236" customWidth="1"/>
    <col min="15364" max="15364" width="6" style="236" customWidth="1"/>
    <col min="15365" max="15365" width="6.28515625" style="236" customWidth="1"/>
    <col min="15366" max="15366" width="7.28515625" style="236" customWidth="1"/>
    <col min="15367" max="15367" width="5.5703125" style="236" customWidth="1"/>
    <col min="15368" max="15368" width="6.5703125" style="236" customWidth="1"/>
    <col min="15369" max="15369" width="6.42578125" style="236" customWidth="1"/>
    <col min="15370" max="15370" width="5.5703125" style="236" customWidth="1"/>
    <col min="15371" max="15371" width="4.5703125" style="236" customWidth="1"/>
    <col min="15372" max="15372" width="6.28515625" style="236" customWidth="1"/>
    <col min="15373" max="15373" width="6" style="236" customWidth="1"/>
    <col min="15374" max="15374" width="4.85546875" style="236" customWidth="1"/>
    <col min="15375" max="15375" width="6.7109375" style="236" customWidth="1"/>
    <col min="15376" max="15376" width="5" style="236" customWidth="1"/>
    <col min="15377" max="15379" width="5.42578125" style="236" customWidth="1"/>
    <col min="15380" max="15380" width="8" style="236" customWidth="1"/>
    <col min="15381" max="15381" width="7.140625" style="236" customWidth="1"/>
    <col min="15382" max="15382" width="5.42578125" style="236" customWidth="1"/>
    <col min="15383" max="15383" width="7.140625" style="236" customWidth="1"/>
    <col min="15384" max="15384" width="7.7109375" style="236" customWidth="1"/>
    <col min="15385" max="15385" width="5.42578125" style="236" customWidth="1"/>
    <col min="15386" max="15386" width="6.85546875" style="236" customWidth="1"/>
    <col min="15387" max="15387" width="6.28515625" style="236" customWidth="1"/>
    <col min="15388" max="15389" width="6.85546875" style="236" customWidth="1"/>
    <col min="15390" max="15616" width="8.85546875" style="236"/>
    <col min="15617" max="15617" width="32.140625" style="236" customWidth="1"/>
    <col min="15618" max="15618" width="8.5703125" style="236" customWidth="1"/>
    <col min="15619" max="15619" width="6.7109375" style="236" customWidth="1"/>
    <col min="15620" max="15620" width="6" style="236" customWidth="1"/>
    <col min="15621" max="15621" width="6.28515625" style="236" customWidth="1"/>
    <col min="15622" max="15622" width="7.28515625" style="236" customWidth="1"/>
    <col min="15623" max="15623" width="5.5703125" style="236" customWidth="1"/>
    <col min="15624" max="15624" width="6.5703125" style="236" customWidth="1"/>
    <col min="15625" max="15625" width="6.42578125" style="236" customWidth="1"/>
    <col min="15626" max="15626" width="5.5703125" style="236" customWidth="1"/>
    <col min="15627" max="15627" width="4.5703125" style="236" customWidth="1"/>
    <col min="15628" max="15628" width="6.28515625" style="236" customWidth="1"/>
    <col min="15629" max="15629" width="6" style="236" customWidth="1"/>
    <col min="15630" max="15630" width="4.85546875" style="236" customWidth="1"/>
    <col min="15631" max="15631" width="6.7109375" style="236" customWidth="1"/>
    <col min="15632" max="15632" width="5" style="236" customWidth="1"/>
    <col min="15633" max="15635" width="5.42578125" style="236" customWidth="1"/>
    <col min="15636" max="15636" width="8" style="236" customWidth="1"/>
    <col min="15637" max="15637" width="7.140625" style="236" customWidth="1"/>
    <col min="15638" max="15638" width="5.42578125" style="236" customWidth="1"/>
    <col min="15639" max="15639" width="7.140625" style="236" customWidth="1"/>
    <col min="15640" max="15640" width="7.7109375" style="236" customWidth="1"/>
    <col min="15641" max="15641" width="5.42578125" style="236" customWidth="1"/>
    <col min="15642" max="15642" width="6.85546875" style="236" customWidth="1"/>
    <col min="15643" max="15643" width="6.28515625" style="236" customWidth="1"/>
    <col min="15644" max="15645" width="6.85546875" style="236" customWidth="1"/>
    <col min="15646" max="15872" width="8.85546875" style="236"/>
    <col min="15873" max="15873" width="32.140625" style="236" customWidth="1"/>
    <col min="15874" max="15874" width="8.5703125" style="236" customWidth="1"/>
    <col min="15875" max="15875" width="6.7109375" style="236" customWidth="1"/>
    <col min="15876" max="15876" width="6" style="236" customWidth="1"/>
    <col min="15877" max="15877" width="6.28515625" style="236" customWidth="1"/>
    <col min="15878" max="15878" width="7.28515625" style="236" customWidth="1"/>
    <col min="15879" max="15879" width="5.5703125" style="236" customWidth="1"/>
    <col min="15880" max="15880" width="6.5703125" style="236" customWidth="1"/>
    <col min="15881" max="15881" width="6.42578125" style="236" customWidth="1"/>
    <col min="15882" max="15882" width="5.5703125" style="236" customWidth="1"/>
    <col min="15883" max="15883" width="4.5703125" style="236" customWidth="1"/>
    <col min="15884" max="15884" width="6.28515625" style="236" customWidth="1"/>
    <col min="15885" max="15885" width="6" style="236" customWidth="1"/>
    <col min="15886" max="15886" width="4.85546875" style="236" customWidth="1"/>
    <col min="15887" max="15887" width="6.7109375" style="236" customWidth="1"/>
    <col min="15888" max="15888" width="5" style="236" customWidth="1"/>
    <col min="15889" max="15891" width="5.42578125" style="236" customWidth="1"/>
    <col min="15892" max="15892" width="8" style="236" customWidth="1"/>
    <col min="15893" max="15893" width="7.140625" style="236" customWidth="1"/>
    <col min="15894" max="15894" width="5.42578125" style="236" customWidth="1"/>
    <col min="15895" max="15895" width="7.140625" style="236" customWidth="1"/>
    <col min="15896" max="15896" width="7.7109375" style="236" customWidth="1"/>
    <col min="15897" max="15897" width="5.42578125" style="236" customWidth="1"/>
    <col min="15898" max="15898" width="6.85546875" style="236" customWidth="1"/>
    <col min="15899" max="15899" width="6.28515625" style="236" customWidth="1"/>
    <col min="15900" max="15901" width="6.85546875" style="236" customWidth="1"/>
    <col min="15902" max="16128" width="8.85546875" style="236"/>
    <col min="16129" max="16129" width="32.140625" style="236" customWidth="1"/>
    <col min="16130" max="16130" width="8.5703125" style="236" customWidth="1"/>
    <col min="16131" max="16131" width="6.7109375" style="236" customWidth="1"/>
    <col min="16132" max="16132" width="6" style="236" customWidth="1"/>
    <col min="16133" max="16133" width="6.28515625" style="236" customWidth="1"/>
    <col min="16134" max="16134" width="7.28515625" style="236" customWidth="1"/>
    <col min="16135" max="16135" width="5.5703125" style="236" customWidth="1"/>
    <col min="16136" max="16136" width="6.5703125" style="236" customWidth="1"/>
    <col min="16137" max="16137" width="6.42578125" style="236" customWidth="1"/>
    <col min="16138" max="16138" width="5.5703125" style="236" customWidth="1"/>
    <col min="16139" max="16139" width="4.5703125" style="236" customWidth="1"/>
    <col min="16140" max="16140" width="6.28515625" style="236" customWidth="1"/>
    <col min="16141" max="16141" width="6" style="236" customWidth="1"/>
    <col min="16142" max="16142" width="4.85546875" style="236" customWidth="1"/>
    <col min="16143" max="16143" width="6.7109375" style="236" customWidth="1"/>
    <col min="16144" max="16144" width="5" style="236" customWidth="1"/>
    <col min="16145" max="16147" width="5.42578125" style="236" customWidth="1"/>
    <col min="16148" max="16148" width="8" style="236" customWidth="1"/>
    <col min="16149" max="16149" width="7.140625" style="236" customWidth="1"/>
    <col min="16150" max="16150" width="5.42578125" style="236" customWidth="1"/>
    <col min="16151" max="16151" width="7.140625" style="236" customWidth="1"/>
    <col min="16152" max="16152" width="7.7109375" style="236" customWidth="1"/>
    <col min="16153" max="16153" width="5.42578125" style="236" customWidth="1"/>
    <col min="16154" max="16154" width="6.85546875" style="236" customWidth="1"/>
    <col min="16155" max="16155" width="6.28515625" style="236" customWidth="1"/>
    <col min="16156" max="16157" width="6.85546875" style="236" customWidth="1"/>
    <col min="16158" max="16384" width="8.85546875" style="236"/>
  </cols>
  <sheetData>
    <row r="1" spans="1:29" s="144" customFormat="1" x14ac:dyDescent="0.25">
      <c r="A1" s="584" t="s">
        <v>175</v>
      </c>
      <c r="B1" s="584"/>
      <c r="C1" s="584"/>
      <c r="D1" s="584"/>
      <c r="E1" s="584"/>
      <c r="F1" s="584"/>
      <c r="G1" s="584"/>
      <c r="H1" s="584"/>
      <c r="I1" s="584"/>
      <c r="J1" s="584"/>
      <c r="K1" s="584"/>
      <c r="L1" s="584"/>
      <c r="M1" s="584"/>
      <c r="N1" s="584"/>
      <c r="O1" s="584"/>
      <c r="P1" s="584"/>
      <c r="Q1" s="584"/>
      <c r="R1" s="584"/>
      <c r="S1" s="584"/>
      <c r="T1" s="584"/>
      <c r="U1" s="584"/>
      <c r="V1" s="584"/>
      <c r="W1" s="584"/>
      <c r="X1" s="584"/>
      <c r="Y1" s="584"/>
      <c r="Z1" s="584"/>
      <c r="AA1" s="142"/>
      <c r="AB1" s="142"/>
      <c r="AC1" s="143"/>
    </row>
    <row r="2" spans="1:29" s="144" customFormat="1" ht="12.75" customHeight="1" x14ac:dyDescent="0.25">
      <c r="B2" s="145"/>
      <c r="C2" s="584" t="s">
        <v>176</v>
      </c>
      <c r="D2" s="584"/>
      <c r="E2" s="584"/>
      <c r="F2" s="584"/>
      <c r="G2" s="584"/>
      <c r="H2" s="584"/>
      <c r="I2" s="584"/>
      <c r="J2" s="584"/>
      <c r="K2" s="584"/>
      <c r="L2" s="584"/>
      <c r="M2" s="584"/>
      <c r="N2" s="584"/>
      <c r="O2" s="584"/>
      <c r="P2" s="584"/>
      <c r="Q2" s="584"/>
      <c r="R2" s="584"/>
      <c r="S2" s="584"/>
      <c r="T2" s="584"/>
      <c r="U2" s="584"/>
      <c r="V2" s="584"/>
      <c r="W2" s="584"/>
      <c r="X2" s="584"/>
      <c r="Y2" s="146"/>
      <c r="Z2" s="146"/>
      <c r="AA2" s="142"/>
      <c r="AB2" s="142"/>
      <c r="AC2" s="143"/>
    </row>
    <row r="3" spans="1:29" s="144" customFormat="1" ht="19.5" customHeight="1" x14ac:dyDescent="0.25">
      <c r="A3" s="147" t="s">
        <v>177</v>
      </c>
      <c r="B3" s="585" t="s">
        <v>178</v>
      </c>
      <c r="C3" s="579" t="s">
        <v>114</v>
      </c>
      <c r="D3" s="580"/>
      <c r="E3" s="581"/>
      <c r="F3" s="587" t="s">
        <v>115</v>
      </c>
      <c r="G3" s="587"/>
      <c r="H3" s="587"/>
      <c r="I3" s="588" t="s">
        <v>179</v>
      </c>
      <c r="J3" s="589"/>
      <c r="K3" s="590"/>
      <c r="L3" s="587" t="s">
        <v>117</v>
      </c>
      <c r="M3" s="587"/>
      <c r="N3" s="587"/>
      <c r="O3" s="591" t="s">
        <v>118</v>
      </c>
      <c r="P3" s="592"/>
      <c r="Q3" s="593"/>
      <c r="R3" s="148" t="s">
        <v>180</v>
      </c>
      <c r="S3" s="149"/>
      <c r="T3" s="150"/>
      <c r="U3" s="587" t="s">
        <v>119</v>
      </c>
      <c r="V3" s="587"/>
      <c r="W3" s="587"/>
      <c r="X3" s="591" t="s">
        <v>181</v>
      </c>
      <c r="Y3" s="592"/>
      <c r="Z3" s="593"/>
      <c r="AA3" s="579" t="s">
        <v>0</v>
      </c>
      <c r="AB3" s="580"/>
      <c r="AC3" s="581"/>
    </row>
    <row r="4" spans="1:29" s="161" customFormat="1" x14ac:dyDescent="0.25">
      <c r="A4" s="151"/>
      <c r="B4" s="586"/>
      <c r="C4" s="152" t="s">
        <v>182</v>
      </c>
      <c r="D4" s="153" t="s">
        <v>183</v>
      </c>
      <c r="E4" s="154" t="s">
        <v>0</v>
      </c>
      <c r="F4" s="153" t="s">
        <v>182</v>
      </c>
      <c r="G4" s="153" t="s">
        <v>183</v>
      </c>
      <c r="H4" s="153" t="s">
        <v>0</v>
      </c>
      <c r="I4" s="155" t="s">
        <v>182</v>
      </c>
      <c r="J4" s="153" t="s">
        <v>183</v>
      </c>
      <c r="K4" s="156" t="s">
        <v>0</v>
      </c>
      <c r="L4" s="153" t="s">
        <v>182</v>
      </c>
      <c r="M4" s="153" t="s">
        <v>183</v>
      </c>
      <c r="N4" s="153" t="s">
        <v>0</v>
      </c>
      <c r="O4" s="155" t="s">
        <v>182</v>
      </c>
      <c r="P4" s="153" t="s">
        <v>183</v>
      </c>
      <c r="Q4" s="156" t="s">
        <v>0</v>
      </c>
      <c r="R4" s="157" t="s">
        <v>182</v>
      </c>
      <c r="S4" s="158" t="s">
        <v>184</v>
      </c>
      <c r="T4" s="159" t="s">
        <v>0</v>
      </c>
      <c r="U4" s="153" t="s">
        <v>182</v>
      </c>
      <c r="V4" s="153" t="s">
        <v>183</v>
      </c>
      <c r="W4" s="153" t="s">
        <v>0</v>
      </c>
      <c r="X4" s="155" t="s">
        <v>182</v>
      </c>
      <c r="Y4" s="153" t="s">
        <v>183</v>
      </c>
      <c r="Z4" s="153" t="s">
        <v>0</v>
      </c>
      <c r="AA4" s="152" t="s">
        <v>182</v>
      </c>
      <c r="AB4" s="160" t="s">
        <v>183</v>
      </c>
      <c r="AC4" s="154" t="s">
        <v>0</v>
      </c>
    </row>
    <row r="5" spans="1:29" s="144" customFormat="1" ht="15.75" thickBot="1" x14ac:dyDescent="0.3">
      <c r="A5" s="162" t="s">
        <v>185</v>
      </c>
      <c r="B5" s="163"/>
      <c r="C5" s="164"/>
      <c r="D5" s="165"/>
      <c r="E5" s="164"/>
      <c r="F5" s="165"/>
      <c r="G5" s="165"/>
      <c r="H5" s="165"/>
      <c r="I5" s="165"/>
      <c r="J5" s="165"/>
      <c r="K5" s="165"/>
      <c r="L5" s="165"/>
      <c r="M5" s="165"/>
      <c r="N5" s="165"/>
      <c r="O5" s="165"/>
      <c r="P5" s="165"/>
      <c r="Q5" s="165"/>
      <c r="R5" s="165"/>
      <c r="S5" s="165"/>
      <c r="T5" s="165"/>
      <c r="U5" s="165"/>
      <c r="V5" s="165"/>
      <c r="W5" s="165"/>
      <c r="X5" s="165"/>
      <c r="Y5" s="165"/>
      <c r="Z5" s="165"/>
      <c r="AA5" s="164"/>
      <c r="AB5" s="164"/>
      <c r="AC5" s="166"/>
    </row>
    <row r="6" spans="1:29" s="144" customFormat="1" x14ac:dyDescent="0.25">
      <c r="A6" s="167" t="s">
        <v>186</v>
      </c>
      <c r="B6" s="168">
        <v>1115</v>
      </c>
      <c r="C6" s="169">
        <v>3</v>
      </c>
      <c r="D6" s="168">
        <v>3</v>
      </c>
      <c r="E6" s="170">
        <v>6</v>
      </c>
      <c r="F6" s="168"/>
      <c r="G6" s="168"/>
      <c r="H6" s="168"/>
      <c r="I6" s="171">
        <v>1</v>
      </c>
      <c r="J6" s="168"/>
      <c r="K6" s="172">
        <v>1</v>
      </c>
      <c r="L6" s="168">
        <v>1</v>
      </c>
      <c r="M6" s="168"/>
      <c r="N6" s="168">
        <v>1</v>
      </c>
      <c r="O6" s="171"/>
      <c r="P6" s="168"/>
      <c r="Q6" s="168"/>
      <c r="R6" s="171"/>
      <c r="S6" s="168"/>
      <c r="T6" s="172"/>
      <c r="U6" s="168">
        <v>2</v>
      </c>
      <c r="V6" s="168">
        <v>1</v>
      </c>
      <c r="W6" s="168">
        <v>3</v>
      </c>
      <c r="X6" s="171"/>
      <c r="Y6" s="168"/>
      <c r="Z6" s="168"/>
      <c r="AA6" s="169">
        <f t="shared" ref="AA6:AC9" si="0">X6+U6+R6+O6+L6+I6+F6+C6</f>
        <v>7</v>
      </c>
      <c r="AB6" s="173">
        <f t="shared" si="0"/>
        <v>4</v>
      </c>
      <c r="AC6" s="170">
        <f t="shared" si="0"/>
        <v>11</v>
      </c>
    </row>
    <row r="7" spans="1:29" s="144" customFormat="1" x14ac:dyDescent="0.25">
      <c r="A7" s="481" t="s">
        <v>187</v>
      </c>
      <c r="B7" s="146">
        <v>1105</v>
      </c>
      <c r="C7" s="181">
        <v>16</v>
      </c>
      <c r="D7" s="203">
        <v>15</v>
      </c>
      <c r="E7" s="204">
        <v>31</v>
      </c>
      <c r="F7" s="205"/>
      <c r="G7" s="203"/>
      <c r="H7" s="146"/>
      <c r="I7" s="205"/>
      <c r="J7" s="203"/>
      <c r="K7" s="202"/>
      <c r="L7" s="203">
        <v>1</v>
      </c>
      <c r="M7" s="203"/>
      <c r="N7" s="146">
        <v>1</v>
      </c>
      <c r="O7" s="205">
        <v>1</v>
      </c>
      <c r="P7" s="203"/>
      <c r="Q7" s="202">
        <v>1</v>
      </c>
      <c r="R7" s="203"/>
      <c r="S7" s="203"/>
      <c r="T7" s="202"/>
      <c r="U7" s="203">
        <v>1</v>
      </c>
      <c r="V7" s="203"/>
      <c r="W7" s="146">
        <v>1</v>
      </c>
      <c r="X7" s="205"/>
      <c r="Y7" s="203"/>
      <c r="Z7" s="146"/>
      <c r="AA7" s="181">
        <f t="shared" si="0"/>
        <v>19</v>
      </c>
      <c r="AB7" s="143">
        <f t="shared" si="0"/>
        <v>15</v>
      </c>
      <c r="AC7" s="182">
        <f t="shared" si="0"/>
        <v>34</v>
      </c>
    </row>
    <row r="8" spans="1:29" s="161" customFormat="1" ht="15.75" thickBot="1" x14ac:dyDescent="0.3">
      <c r="A8" s="482" t="s">
        <v>336</v>
      </c>
      <c r="B8" s="177">
        <v>1105</v>
      </c>
      <c r="C8" s="176"/>
      <c r="D8" s="177"/>
      <c r="E8" s="226"/>
      <c r="F8" s="177"/>
      <c r="G8" s="177"/>
      <c r="H8" s="177"/>
      <c r="I8" s="179"/>
      <c r="J8" s="177"/>
      <c r="K8" s="454"/>
      <c r="L8" s="177"/>
      <c r="M8" s="177">
        <v>1</v>
      </c>
      <c r="N8" s="177">
        <v>1</v>
      </c>
      <c r="O8" s="179"/>
      <c r="P8" s="177"/>
      <c r="Q8" s="454"/>
      <c r="R8" s="177"/>
      <c r="S8" s="177"/>
      <c r="T8" s="454"/>
      <c r="U8" s="177"/>
      <c r="V8" s="177"/>
      <c r="W8" s="177"/>
      <c r="X8" s="179"/>
      <c r="Y8" s="177"/>
      <c r="Z8" s="177"/>
      <c r="AA8" s="181">
        <f t="shared" ref="AA8" si="1">X8+U8+R8+O8+L8+I8+F8+C8</f>
        <v>0</v>
      </c>
      <c r="AB8" s="143">
        <f t="shared" ref="AB8" si="2">Y8+V8+S8+P8+M8+J8+G8+D8</f>
        <v>1</v>
      </c>
      <c r="AC8" s="182">
        <f t="shared" ref="AC8" si="3">Z8+W8+T8+Q8+N8+K8+H8+E8</f>
        <v>1</v>
      </c>
    </row>
    <row r="9" spans="1:29" s="144" customFormat="1" ht="15.75" thickBot="1" x14ac:dyDescent="0.3">
      <c r="A9" s="183" t="s">
        <v>188</v>
      </c>
      <c r="B9" s="184"/>
      <c r="C9" s="185">
        <f>SUM(C6:C8)</f>
        <v>19</v>
      </c>
      <c r="D9" s="184">
        <f t="shared" ref="D9:Z9" si="4">SUM(D6:D8)</f>
        <v>18</v>
      </c>
      <c r="E9" s="186">
        <f t="shared" si="4"/>
        <v>37</v>
      </c>
      <c r="F9" s="184">
        <f t="shared" si="4"/>
        <v>0</v>
      </c>
      <c r="G9" s="184">
        <f t="shared" si="4"/>
        <v>0</v>
      </c>
      <c r="H9" s="184">
        <f t="shared" si="4"/>
        <v>0</v>
      </c>
      <c r="I9" s="187">
        <f t="shared" si="4"/>
        <v>1</v>
      </c>
      <c r="J9" s="184">
        <f t="shared" si="4"/>
        <v>0</v>
      </c>
      <c r="K9" s="188">
        <f t="shared" si="4"/>
        <v>1</v>
      </c>
      <c r="L9" s="187">
        <f t="shared" si="4"/>
        <v>2</v>
      </c>
      <c r="M9" s="184">
        <f t="shared" si="4"/>
        <v>1</v>
      </c>
      <c r="N9" s="188">
        <f t="shared" si="4"/>
        <v>3</v>
      </c>
      <c r="O9" s="187">
        <f t="shared" si="4"/>
        <v>1</v>
      </c>
      <c r="P9" s="184">
        <f t="shared" si="4"/>
        <v>0</v>
      </c>
      <c r="Q9" s="188">
        <f t="shared" si="4"/>
        <v>1</v>
      </c>
      <c r="R9" s="184">
        <f t="shared" si="4"/>
        <v>0</v>
      </c>
      <c r="S9" s="184">
        <f t="shared" si="4"/>
        <v>0</v>
      </c>
      <c r="T9" s="188">
        <f t="shared" si="4"/>
        <v>0</v>
      </c>
      <c r="U9" s="184">
        <f t="shared" si="4"/>
        <v>3</v>
      </c>
      <c r="V9" s="184">
        <f t="shared" si="4"/>
        <v>1</v>
      </c>
      <c r="W9" s="188">
        <f t="shared" si="4"/>
        <v>4</v>
      </c>
      <c r="X9" s="187">
        <f t="shared" si="4"/>
        <v>0</v>
      </c>
      <c r="Y9" s="184">
        <f t="shared" si="4"/>
        <v>0</v>
      </c>
      <c r="Z9" s="188">
        <f t="shared" si="4"/>
        <v>0</v>
      </c>
      <c r="AA9" s="185">
        <f>X9+U9+R9+O9+L9+I9+F9+C9</f>
        <v>26</v>
      </c>
      <c r="AB9" s="189">
        <f t="shared" si="0"/>
        <v>20</v>
      </c>
      <c r="AC9" s="186">
        <f t="shared" si="0"/>
        <v>46</v>
      </c>
    </row>
    <row r="10" spans="1:29" s="201" customFormat="1" x14ac:dyDescent="0.25">
      <c r="A10" s="190"/>
      <c r="B10" s="146"/>
      <c r="C10" s="191"/>
      <c r="D10" s="192"/>
      <c r="E10" s="193"/>
      <c r="F10" s="194"/>
      <c r="G10" s="194"/>
      <c r="H10" s="195"/>
      <c r="I10" s="196"/>
      <c r="J10" s="192"/>
      <c r="K10" s="197"/>
      <c r="L10" s="194"/>
      <c r="M10" s="194"/>
      <c r="N10" s="195"/>
      <c r="O10" s="196"/>
      <c r="P10" s="192"/>
      <c r="Q10" s="197"/>
      <c r="R10" s="195"/>
      <c r="S10" s="195"/>
      <c r="T10" s="197"/>
      <c r="U10" s="192"/>
      <c r="V10" s="192"/>
      <c r="W10" s="195"/>
      <c r="X10" s="196"/>
      <c r="Y10" s="192"/>
      <c r="Z10" s="195"/>
      <c r="AA10" s="198"/>
      <c r="AB10" s="199"/>
      <c r="AC10" s="200"/>
    </row>
    <row r="11" spans="1:29" s="144" customFormat="1" x14ac:dyDescent="0.25">
      <c r="A11" s="190" t="s">
        <v>189</v>
      </c>
      <c r="B11" s="202">
        <v>1230</v>
      </c>
      <c r="C11" s="143">
        <v>12</v>
      </c>
      <c r="D11" s="203">
        <v>8</v>
      </c>
      <c r="E11" s="204">
        <v>20</v>
      </c>
      <c r="F11" s="203"/>
      <c r="G11" s="203">
        <v>1</v>
      </c>
      <c r="H11" s="202">
        <v>1</v>
      </c>
      <c r="I11" s="205"/>
      <c r="J11" s="203"/>
      <c r="K11" s="202"/>
      <c r="L11" s="203">
        <v>1</v>
      </c>
      <c r="M11" s="203">
        <v>3</v>
      </c>
      <c r="N11" s="202">
        <v>4</v>
      </c>
      <c r="O11" s="205"/>
      <c r="P11" s="203"/>
      <c r="Q11" s="202"/>
      <c r="R11" s="203"/>
      <c r="S11" s="203"/>
      <c r="T11" s="202"/>
      <c r="U11" s="203">
        <v>7</v>
      </c>
      <c r="V11" s="203">
        <v>5</v>
      </c>
      <c r="W11" s="202">
        <v>12</v>
      </c>
      <c r="X11" s="205">
        <v>1</v>
      </c>
      <c r="Y11" s="203"/>
      <c r="Z11" s="202">
        <v>1</v>
      </c>
      <c r="AA11" s="181">
        <f t="shared" ref="AA11:AC13" si="5">X11+U11+R11+O11+L11+I11+F11+C11</f>
        <v>21</v>
      </c>
      <c r="AB11" s="143">
        <f t="shared" si="5"/>
        <v>17</v>
      </c>
      <c r="AC11" s="182">
        <f t="shared" si="5"/>
        <v>38</v>
      </c>
    </row>
    <row r="12" spans="1:29" s="144" customFormat="1" ht="15.75" thickBot="1" x14ac:dyDescent="0.3">
      <c r="A12" s="174" t="s">
        <v>190</v>
      </c>
      <c r="B12" s="175">
        <v>1350</v>
      </c>
      <c r="C12" s="176">
        <v>3</v>
      </c>
      <c r="D12" s="177">
        <v>2</v>
      </c>
      <c r="E12" s="178">
        <v>5</v>
      </c>
      <c r="F12" s="177"/>
      <c r="G12" s="177"/>
      <c r="H12" s="175"/>
      <c r="I12" s="179"/>
      <c r="J12" s="177"/>
      <c r="K12" s="180"/>
      <c r="L12" s="177">
        <v>1</v>
      </c>
      <c r="M12" s="177"/>
      <c r="N12" s="175">
        <v>1</v>
      </c>
      <c r="O12" s="179"/>
      <c r="P12" s="177"/>
      <c r="Q12" s="180"/>
      <c r="R12" s="177"/>
      <c r="S12" s="177"/>
      <c r="T12" s="202"/>
      <c r="U12" s="177">
        <v>5</v>
      </c>
      <c r="V12" s="177">
        <v>5</v>
      </c>
      <c r="W12" s="175">
        <v>10</v>
      </c>
      <c r="X12" s="179">
        <v>1</v>
      </c>
      <c r="Y12" s="177">
        <v>2</v>
      </c>
      <c r="Z12" s="175">
        <v>3</v>
      </c>
      <c r="AA12" s="181">
        <f t="shared" si="5"/>
        <v>10</v>
      </c>
      <c r="AB12" s="143">
        <f t="shared" si="5"/>
        <v>9</v>
      </c>
      <c r="AC12" s="182">
        <f t="shared" si="5"/>
        <v>19</v>
      </c>
    </row>
    <row r="13" spans="1:29" s="207" customFormat="1" thickBot="1" x14ac:dyDescent="0.25">
      <c r="A13" s="206" t="s">
        <v>191</v>
      </c>
      <c r="B13" s="184"/>
      <c r="C13" s="185">
        <f t="shared" ref="C13:P13" si="6">SUM(C11:C12)</f>
        <v>15</v>
      </c>
      <c r="D13" s="184">
        <f t="shared" si="6"/>
        <v>10</v>
      </c>
      <c r="E13" s="186">
        <f t="shared" si="6"/>
        <v>25</v>
      </c>
      <c r="F13" s="184">
        <f t="shared" si="6"/>
        <v>0</v>
      </c>
      <c r="G13" s="184">
        <f t="shared" si="6"/>
        <v>1</v>
      </c>
      <c r="H13" s="188">
        <f t="shared" si="6"/>
        <v>1</v>
      </c>
      <c r="I13" s="184">
        <f t="shared" si="6"/>
        <v>0</v>
      </c>
      <c r="J13" s="184">
        <f t="shared" si="6"/>
        <v>0</v>
      </c>
      <c r="K13" s="188">
        <f t="shared" si="6"/>
        <v>0</v>
      </c>
      <c r="L13" s="184">
        <f t="shared" si="6"/>
        <v>2</v>
      </c>
      <c r="M13" s="184">
        <f t="shared" si="6"/>
        <v>3</v>
      </c>
      <c r="N13" s="188">
        <f t="shared" si="6"/>
        <v>5</v>
      </c>
      <c r="O13" s="187">
        <f t="shared" si="6"/>
        <v>0</v>
      </c>
      <c r="P13" s="184">
        <f t="shared" si="6"/>
        <v>0</v>
      </c>
      <c r="Q13" s="188">
        <f>SUM(Q11:Q12)</f>
        <v>0</v>
      </c>
      <c r="R13" s="184">
        <v>0</v>
      </c>
      <c r="S13" s="184">
        <v>0</v>
      </c>
      <c r="T13" s="188">
        <f>R13+S13</f>
        <v>0</v>
      </c>
      <c r="U13" s="184">
        <f t="shared" ref="U13:Z13" si="7">SUM(U11:U12)</f>
        <v>12</v>
      </c>
      <c r="V13" s="184">
        <f t="shared" si="7"/>
        <v>10</v>
      </c>
      <c r="W13" s="184">
        <f t="shared" si="7"/>
        <v>22</v>
      </c>
      <c r="X13" s="187">
        <f t="shared" si="7"/>
        <v>2</v>
      </c>
      <c r="Y13" s="184">
        <f t="shared" si="7"/>
        <v>2</v>
      </c>
      <c r="Z13" s="188">
        <f t="shared" si="7"/>
        <v>4</v>
      </c>
      <c r="AA13" s="185">
        <f t="shared" si="5"/>
        <v>31</v>
      </c>
      <c r="AB13" s="189">
        <f t="shared" si="5"/>
        <v>26</v>
      </c>
      <c r="AC13" s="186">
        <f t="shared" si="5"/>
        <v>57</v>
      </c>
    </row>
    <row r="14" spans="1:29" s="201" customFormat="1" ht="15.75" thickBot="1" x14ac:dyDescent="0.3">
      <c r="A14" s="208"/>
      <c r="B14" s="146"/>
      <c r="C14" s="191"/>
      <c r="D14" s="192"/>
      <c r="E14" s="209"/>
      <c r="F14" s="192"/>
      <c r="G14" s="192"/>
      <c r="H14" s="192"/>
      <c r="I14" s="196"/>
      <c r="J14" s="192"/>
      <c r="K14" s="210"/>
      <c r="L14" s="192"/>
      <c r="M14" s="192"/>
      <c r="N14" s="192"/>
      <c r="O14" s="196"/>
      <c r="P14" s="192"/>
      <c r="Q14" s="210"/>
      <c r="R14" s="192"/>
      <c r="S14" s="192"/>
      <c r="T14" s="210"/>
      <c r="U14" s="192"/>
      <c r="V14" s="192"/>
      <c r="W14" s="192"/>
      <c r="X14" s="196"/>
      <c r="Y14" s="192"/>
      <c r="Z14" s="192"/>
      <c r="AA14" s="191"/>
      <c r="AB14" s="211"/>
      <c r="AC14" s="209"/>
    </row>
    <row r="15" spans="1:29" s="207" customFormat="1" thickBot="1" x14ac:dyDescent="0.25">
      <c r="A15" s="183" t="s">
        <v>192</v>
      </c>
      <c r="B15" s="184">
        <v>1405</v>
      </c>
      <c r="C15" s="185">
        <v>22</v>
      </c>
      <c r="D15" s="184">
        <v>7</v>
      </c>
      <c r="E15" s="186">
        <v>29</v>
      </c>
      <c r="F15" s="184">
        <v>1</v>
      </c>
      <c r="G15" s="184"/>
      <c r="H15" s="184">
        <v>1</v>
      </c>
      <c r="I15" s="187"/>
      <c r="J15" s="184"/>
      <c r="K15" s="188"/>
      <c r="L15" s="184">
        <v>1</v>
      </c>
      <c r="M15" s="184"/>
      <c r="N15" s="184">
        <v>1</v>
      </c>
      <c r="O15" s="187"/>
      <c r="P15" s="184"/>
      <c r="Q15" s="188"/>
      <c r="R15" s="184"/>
      <c r="S15" s="184"/>
      <c r="T15" s="188"/>
      <c r="U15" s="184"/>
      <c r="V15" s="184"/>
      <c r="W15" s="184"/>
      <c r="X15" s="187">
        <v>1</v>
      </c>
      <c r="Y15" s="184"/>
      <c r="Z15" s="184">
        <v>1</v>
      </c>
      <c r="AA15" s="185">
        <f>X15+U15+R15+O15+L15+I15+F15+C15</f>
        <v>25</v>
      </c>
      <c r="AB15" s="189">
        <f>Y15+V15+S15+P15+M15+J15+G15+D15</f>
        <v>7</v>
      </c>
      <c r="AC15" s="186">
        <f>Z15+W15+T15+Q15+N15+K15+H15+E15</f>
        <v>32</v>
      </c>
    </row>
    <row r="16" spans="1:29" s="201" customFormat="1" ht="15.75" thickBot="1" x14ac:dyDescent="0.3">
      <c r="A16" s="212"/>
      <c r="B16" s="146"/>
      <c r="C16" s="213"/>
      <c r="D16" s="195"/>
      <c r="E16" s="214"/>
      <c r="F16" s="195"/>
      <c r="G16" s="195"/>
      <c r="H16" s="215"/>
      <c r="I16" s="216"/>
      <c r="J16" s="195"/>
      <c r="K16" s="217"/>
      <c r="L16" s="195"/>
      <c r="M16" s="195"/>
      <c r="N16" s="215"/>
      <c r="O16" s="216"/>
      <c r="P16" s="195"/>
      <c r="Q16" s="217"/>
      <c r="R16" s="192"/>
      <c r="S16" s="192"/>
      <c r="T16" s="197"/>
      <c r="U16" s="195"/>
      <c r="V16" s="195"/>
      <c r="W16" s="215"/>
      <c r="X16" s="216"/>
      <c r="Y16" s="195"/>
      <c r="Z16" s="215"/>
      <c r="AA16" s="213"/>
      <c r="AB16" s="218"/>
      <c r="AC16" s="193"/>
    </row>
    <row r="17" spans="1:29" s="207" customFormat="1" thickBot="1" x14ac:dyDescent="0.25">
      <c r="A17" s="183" t="s">
        <v>193</v>
      </c>
      <c r="B17" s="184">
        <v>1505</v>
      </c>
      <c r="C17" s="185">
        <v>6</v>
      </c>
      <c r="D17" s="184">
        <v>7</v>
      </c>
      <c r="E17" s="186">
        <v>13</v>
      </c>
      <c r="F17" s="184"/>
      <c r="G17" s="184"/>
      <c r="H17" s="184"/>
      <c r="I17" s="187"/>
      <c r="J17" s="184"/>
      <c r="K17" s="188"/>
      <c r="L17" s="184"/>
      <c r="M17" s="184"/>
      <c r="N17" s="184"/>
      <c r="O17" s="187"/>
      <c r="P17" s="184"/>
      <c r="Q17" s="188"/>
      <c r="R17" s="184"/>
      <c r="S17" s="184"/>
      <c r="T17" s="188"/>
      <c r="U17" s="184"/>
      <c r="V17" s="184"/>
      <c r="W17" s="184"/>
      <c r="X17" s="187">
        <v>1</v>
      </c>
      <c r="Y17" s="184"/>
      <c r="Z17" s="184">
        <v>1</v>
      </c>
      <c r="AA17" s="185">
        <f>X17+U17+R17+O17+L17+I17+F17+C17</f>
        <v>7</v>
      </c>
      <c r="AB17" s="189">
        <f>Y17+V17+S17+P17+M17+J17+G17+D17</f>
        <v>7</v>
      </c>
      <c r="AC17" s="186">
        <f>Z17+W17+T17+Q17+N17+K17+H17+E17</f>
        <v>14</v>
      </c>
    </row>
    <row r="18" spans="1:29" s="201" customFormat="1" ht="15.75" thickBot="1" x14ac:dyDescent="0.3">
      <c r="A18" s="190"/>
      <c r="B18" s="146"/>
      <c r="C18" s="191"/>
      <c r="D18" s="192"/>
      <c r="E18" s="214"/>
      <c r="F18" s="194"/>
      <c r="G18" s="194"/>
      <c r="H18" s="215"/>
      <c r="I18" s="196"/>
      <c r="J18" s="192"/>
      <c r="K18" s="217"/>
      <c r="L18" s="194"/>
      <c r="M18" s="194"/>
      <c r="N18" s="215"/>
      <c r="O18" s="196"/>
      <c r="P18" s="192"/>
      <c r="Q18" s="217"/>
      <c r="R18" s="192"/>
      <c r="S18" s="192"/>
      <c r="T18" s="197"/>
      <c r="U18" s="194"/>
      <c r="V18" s="194"/>
      <c r="W18" s="215"/>
      <c r="X18" s="196"/>
      <c r="Y18" s="192"/>
      <c r="Z18" s="215"/>
      <c r="AA18" s="191"/>
      <c r="AB18" s="211"/>
      <c r="AC18" s="209"/>
    </row>
    <row r="19" spans="1:29" s="207" customFormat="1" thickBot="1" x14ac:dyDescent="0.25">
      <c r="A19" s="183" t="s">
        <v>194</v>
      </c>
      <c r="B19" s="184">
        <v>1700</v>
      </c>
      <c r="C19" s="185">
        <v>11</v>
      </c>
      <c r="D19" s="184">
        <v>3</v>
      </c>
      <c r="E19" s="186">
        <v>14</v>
      </c>
      <c r="F19" s="184"/>
      <c r="G19" s="184"/>
      <c r="H19" s="184"/>
      <c r="I19" s="187"/>
      <c r="J19" s="184"/>
      <c r="K19" s="188"/>
      <c r="L19" s="184"/>
      <c r="M19" s="184"/>
      <c r="N19" s="184"/>
      <c r="O19" s="187"/>
      <c r="P19" s="184"/>
      <c r="Q19" s="188"/>
      <c r="R19" s="184"/>
      <c r="S19" s="184"/>
      <c r="T19" s="188"/>
      <c r="U19" s="184"/>
      <c r="V19" s="184"/>
      <c r="W19" s="184"/>
      <c r="X19" s="187">
        <v>1</v>
      </c>
      <c r="Y19" s="184">
        <v>1</v>
      </c>
      <c r="Z19" s="184">
        <v>2</v>
      </c>
      <c r="AA19" s="185">
        <f>X19+U19+R19+O19+L19+I19+F19+C19</f>
        <v>12</v>
      </c>
      <c r="AB19" s="189">
        <f>Y19+V19+S19+P19+M19+J19+G19+D19</f>
        <v>4</v>
      </c>
      <c r="AC19" s="186">
        <f>Z19+W19+T19+Q19+N19+K19+H19+E19</f>
        <v>16</v>
      </c>
    </row>
    <row r="20" spans="1:29" s="201" customFormat="1" ht="15.75" thickBot="1" x14ac:dyDescent="0.3">
      <c r="A20" s="190"/>
      <c r="B20" s="146"/>
      <c r="C20" s="191"/>
      <c r="D20" s="192"/>
      <c r="E20" s="214"/>
      <c r="F20" s="194"/>
      <c r="G20" s="194"/>
      <c r="H20" s="215"/>
      <c r="I20" s="196"/>
      <c r="J20" s="192"/>
      <c r="K20" s="217"/>
      <c r="L20" s="194"/>
      <c r="M20" s="194"/>
      <c r="N20" s="215"/>
      <c r="O20" s="196"/>
      <c r="P20" s="192"/>
      <c r="Q20" s="217"/>
      <c r="R20" s="192"/>
      <c r="S20" s="192"/>
      <c r="T20" s="197"/>
      <c r="U20" s="194"/>
      <c r="V20" s="194"/>
      <c r="W20" s="215"/>
      <c r="X20" s="196"/>
      <c r="Y20" s="192"/>
      <c r="Z20" s="215"/>
      <c r="AA20" s="213"/>
      <c r="AB20" s="218"/>
      <c r="AC20" s="214"/>
    </row>
    <row r="21" spans="1:29" s="207" customFormat="1" thickBot="1" x14ac:dyDescent="0.25">
      <c r="A21" s="183" t="s">
        <v>195</v>
      </c>
      <c r="B21" s="184">
        <v>1705</v>
      </c>
      <c r="C21" s="185">
        <v>8</v>
      </c>
      <c r="D21" s="184">
        <v>3</v>
      </c>
      <c r="E21" s="186">
        <v>11</v>
      </c>
      <c r="F21" s="184"/>
      <c r="G21" s="184"/>
      <c r="H21" s="184"/>
      <c r="I21" s="187"/>
      <c r="J21" s="184"/>
      <c r="K21" s="188"/>
      <c r="L21" s="184"/>
      <c r="M21" s="184"/>
      <c r="N21" s="184"/>
      <c r="O21" s="187"/>
      <c r="P21" s="184"/>
      <c r="Q21" s="188"/>
      <c r="R21" s="184"/>
      <c r="S21" s="184"/>
      <c r="T21" s="188"/>
      <c r="U21" s="184">
        <v>1</v>
      </c>
      <c r="V21" s="184">
        <v>3</v>
      </c>
      <c r="W21" s="184">
        <v>4</v>
      </c>
      <c r="X21" s="187"/>
      <c r="Y21" s="184">
        <v>1</v>
      </c>
      <c r="Z21" s="184">
        <v>1</v>
      </c>
      <c r="AA21" s="185">
        <f>X21+U21+R21+O21+L21+I21+F21+C21</f>
        <v>9</v>
      </c>
      <c r="AB21" s="189">
        <f>Y21+V21+S21+P21+M21+J21+G21+D21</f>
        <v>7</v>
      </c>
      <c r="AC21" s="186">
        <f>Z21+W21+T21+Q21+N21+K21+H21+E21</f>
        <v>16</v>
      </c>
    </row>
    <row r="22" spans="1:29" s="201" customFormat="1" ht="15.75" thickBot="1" x14ac:dyDescent="0.3">
      <c r="A22" s="212"/>
      <c r="B22" s="146"/>
      <c r="C22" s="213"/>
      <c r="D22" s="195"/>
      <c r="E22" s="214"/>
      <c r="F22" s="195"/>
      <c r="G22" s="195"/>
      <c r="H22" s="215"/>
      <c r="I22" s="216"/>
      <c r="J22" s="195"/>
      <c r="K22" s="217"/>
      <c r="L22" s="195"/>
      <c r="M22" s="195"/>
      <c r="N22" s="215"/>
      <c r="O22" s="216"/>
      <c r="P22" s="195"/>
      <c r="Q22" s="217"/>
      <c r="R22" s="192"/>
      <c r="S22" s="192"/>
      <c r="T22" s="197"/>
      <c r="U22" s="195"/>
      <c r="V22" s="195"/>
      <c r="W22" s="215"/>
      <c r="X22" s="216"/>
      <c r="Y22" s="195"/>
      <c r="Z22" s="215"/>
      <c r="AA22" s="213"/>
      <c r="AB22" s="218"/>
      <c r="AC22" s="193"/>
    </row>
    <row r="23" spans="1:29" s="207" customFormat="1" thickBot="1" x14ac:dyDescent="0.25">
      <c r="A23" s="183" t="s">
        <v>196</v>
      </c>
      <c r="B23" s="184">
        <v>1720</v>
      </c>
      <c r="C23" s="185">
        <v>8</v>
      </c>
      <c r="D23" s="184">
        <v>1</v>
      </c>
      <c r="E23" s="186">
        <v>9</v>
      </c>
      <c r="F23" s="184"/>
      <c r="G23" s="184"/>
      <c r="H23" s="184"/>
      <c r="I23" s="187"/>
      <c r="J23" s="184"/>
      <c r="K23" s="188"/>
      <c r="L23" s="184"/>
      <c r="M23" s="184"/>
      <c r="N23" s="184"/>
      <c r="O23" s="187"/>
      <c r="P23" s="184"/>
      <c r="Q23" s="188"/>
      <c r="R23" s="184"/>
      <c r="S23" s="184"/>
      <c r="T23" s="188"/>
      <c r="U23" s="184"/>
      <c r="V23" s="184"/>
      <c r="W23" s="184"/>
      <c r="X23" s="187">
        <v>1</v>
      </c>
      <c r="Y23" s="184"/>
      <c r="Z23" s="184">
        <v>1</v>
      </c>
      <c r="AA23" s="185">
        <f>X23+U23+R23+O23+L23+I23+F23+C23</f>
        <v>9</v>
      </c>
      <c r="AB23" s="189">
        <f>Y23+V23+S23+P23+M23+J23+G23+D23</f>
        <v>1</v>
      </c>
      <c r="AC23" s="186">
        <f>Z23+W23+T23+Q23+N23+K23+H23+E23</f>
        <v>10</v>
      </c>
    </row>
    <row r="24" spans="1:29" s="201" customFormat="1" x14ac:dyDescent="0.25">
      <c r="A24" s="212"/>
      <c r="B24" s="146"/>
      <c r="C24" s="213"/>
      <c r="D24" s="195"/>
      <c r="E24" s="219"/>
      <c r="F24" s="195"/>
      <c r="G24" s="195"/>
      <c r="H24" s="220"/>
      <c r="I24" s="216"/>
      <c r="J24" s="195"/>
      <c r="K24" s="221"/>
      <c r="L24" s="195"/>
      <c r="M24" s="195"/>
      <c r="N24" s="195"/>
      <c r="O24" s="216"/>
      <c r="P24" s="195"/>
      <c r="Q24" s="221"/>
      <c r="R24" s="192"/>
      <c r="S24" s="192"/>
      <c r="T24" s="197"/>
      <c r="U24" s="195"/>
      <c r="V24" s="195"/>
      <c r="W24" s="220"/>
      <c r="X24" s="216"/>
      <c r="Y24" s="195"/>
      <c r="Z24" s="220"/>
      <c r="AA24" s="222"/>
      <c r="AB24" s="223"/>
      <c r="AC24" s="219"/>
    </row>
    <row r="25" spans="1:29" s="144" customFormat="1" x14ac:dyDescent="0.25">
      <c r="A25" s="190" t="s">
        <v>197</v>
      </c>
      <c r="B25" s="146">
        <v>1900</v>
      </c>
      <c r="C25" s="181">
        <v>4</v>
      </c>
      <c r="D25" s="203">
        <v>6</v>
      </c>
      <c r="E25" s="204">
        <v>10</v>
      </c>
      <c r="F25" s="224"/>
      <c r="G25" s="224"/>
      <c r="H25" s="146"/>
      <c r="I25" s="205"/>
      <c r="J25" s="203"/>
      <c r="K25" s="202"/>
      <c r="L25" s="224"/>
      <c r="M25" s="224">
        <v>3</v>
      </c>
      <c r="N25" s="202">
        <v>3</v>
      </c>
      <c r="O25" s="205"/>
      <c r="P25" s="203">
        <v>3</v>
      </c>
      <c r="Q25" s="202">
        <v>3</v>
      </c>
      <c r="R25" s="203"/>
      <c r="S25" s="203"/>
      <c r="T25" s="202"/>
      <c r="U25" s="224">
        <v>1</v>
      </c>
      <c r="V25" s="224">
        <v>1</v>
      </c>
      <c r="W25" s="146">
        <v>2</v>
      </c>
      <c r="X25" s="205"/>
      <c r="Y25" s="203">
        <v>1</v>
      </c>
      <c r="Z25" s="146">
        <v>1</v>
      </c>
      <c r="AA25" s="181">
        <f t="shared" ref="AA25:AC30" si="8">X25+U25+R25+O25+L25+I25+F25+C25</f>
        <v>5</v>
      </c>
      <c r="AB25" s="143">
        <f t="shared" si="8"/>
        <v>14</v>
      </c>
      <c r="AC25" s="182">
        <f t="shared" si="8"/>
        <v>19</v>
      </c>
    </row>
    <row r="26" spans="1:29" s="144" customFormat="1" x14ac:dyDescent="0.25">
      <c r="A26" s="190" t="s">
        <v>198</v>
      </c>
      <c r="B26" s="146">
        <v>1805</v>
      </c>
      <c r="C26" s="181">
        <v>5</v>
      </c>
      <c r="D26" s="203">
        <v>5</v>
      </c>
      <c r="E26" s="204">
        <v>10</v>
      </c>
      <c r="F26" s="203"/>
      <c r="G26" s="203"/>
      <c r="H26" s="202"/>
      <c r="I26" s="205"/>
      <c r="J26" s="203"/>
      <c r="K26" s="202"/>
      <c r="L26" s="224">
        <v>1</v>
      </c>
      <c r="M26" s="224"/>
      <c r="N26" s="202">
        <v>1</v>
      </c>
      <c r="O26" s="205"/>
      <c r="P26" s="203"/>
      <c r="Q26" s="202"/>
      <c r="R26" s="203"/>
      <c r="S26" s="203"/>
      <c r="T26" s="202"/>
      <c r="U26" s="203">
        <v>1</v>
      </c>
      <c r="V26" s="203"/>
      <c r="W26" s="202">
        <v>1</v>
      </c>
      <c r="X26" s="205">
        <v>1</v>
      </c>
      <c r="Y26" s="203">
        <v>1</v>
      </c>
      <c r="Z26" s="202">
        <v>2</v>
      </c>
      <c r="AA26" s="181">
        <f t="shared" si="8"/>
        <v>8</v>
      </c>
      <c r="AB26" s="143">
        <f t="shared" si="8"/>
        <v>6</v>
      </c>
      <c r="AC26" s="182">
        <f t="shared" si="8"/>
        <v>14</v>
      </c>
    </row>
    <row r="27" spans="1:29" s="144" customFormat="1" x14ac:dyDescent="0.25">
      <c r="A27" s="190" t="s">
        <v>199</v>
      </c>
      <c r="B27" s="146">
        <v>1835</v>
      </c>
      <c r="C27" s="181">
        <v>3</v>
      </c>
      <c r="D27" s="203">
        <v>6</v>
      </c>
      <c r="E27" s="204">
        <v>9</v>
      </c>
      <c r="F27" s="224"/>
      <c r="G27" s="224"/>
      <c r="H27" s="146"/>
      <c r="I27" s="205"/>
      <c r="J27" s="203"/>
      <c r="K27" s="202"/>
      <c r="L27" s="224">
        <v>3</v>
      </c>
      <c r="M27" s="224"/>
      <c r="N27" s="202">
        <v>3</v>
      </c>
      <c r="O27" s="205"/>
      <c r="P27" s="203">
        <v>1</v>
      </c>
      <c r="Q27" s="202">
        <v>1</v>
      </c>
      <c r="R27" s="203"/>
      <c r="S27" s="203"/>
      <c r="T27" s="202"/>
      <c r="U27" s="224">
        <v>2</v>
      </c>
      <c r="V27" s="224">
        <v>1</v>
      </c>
      <c r="W27" s="202">
        <v>3</v>
      </c>
      <c r="X27" s="205"/>
      <c r="Y27" s="203"/>
      <c r="Z27" s="202"/>
      <c r="AA27" s="181">
        <f t="shared" si="8"/>
        <v>8</v>
      </c>
      <c r="AB27" s="143">
        <f t="shared" si="8"/>
        <v>8</v>
      </c>
      <c r="AC27" s="182">
        <f t="shared" si="8"/>
        <v>16</v>
      </c>
    </row>
    <row r="28" spans="1:29" s="144" customFormat="1" x14ac:dyDescent="0.25">
      <c r="A28" s="190" t="s">
        <v>200</v>
      </c>
      <c r="B28" s="146">
        <v>1860</v>
      </c>
      <c r="C28" s="181"/>
      <c r="D28" s="203"/>
      <c r="E28" s="204"/>
      <c r="F28" s="224"/>
      <c r="G28" s="224">
        <v>1</v>
      </c>
      <c r="H28" s="202">
        <v>1</v>
      </c>
      <c r="I28" s="205"/>
      <c r="J28" s="203"/>
      <c r="K28" s="202"/>
      <c r="L28" s="224"/>
      <c r="M28" s="224"/>
      <c r="N28" s="202"/>
      <c r="O28" s="205"/>
      <c r="P28" s="203"/>
      <c r="Q28" s="202"/>
      <c r="R28" s="203"/>
      <c r="S28" s="203"/>
      <c r="T28" s="202"/>
      <c r="U28" s="224"/>
      <c r="V28" s="224"/>
      <c r="W28" s="202"/>
      <c r="X28" s="205"/>
      <c r="Y28" s="203"/>
      <c r="Z28" s="202"/>
      <c r="AA28" s="181">
        <f t="shared" si="8"/>
        <v>0</v>
      </c>
      <c r="AB28" s="143">
        <f t="shared" si="8"/>
        <v>1</v>
      </c>
      <c r="AC28" s="182">
        <f t="shared" si="8"/>
        <v>1</v>
      </c>
    </row>
    <row r="29" spans="1:29" s="144" customFormat="1" ht="15.75" thickBot="1" x14ac:dyDescent="0.3">
      <c r="A29" s="190" t="s">
        <v>201</v>
      </c>
      <c r="B29" s="146">
        <v>1880</v>
      </c>
      <c r="C29" s="181"/>
      <c r="D29" s="203"/>
      <c r="E29" s="204"/>
      <c r="F29" s="224"/>
      <c r="G29" s="224"/>
      <c r="H29" s="202"/>
      <c r="I29" s="205"/>
      <c r="J29" s="203"/>
      <c r="K29" s="202"/>
      <c r="L29" s="224"/>
      <c r="M29" s="224">
        <v>1</v>
      </c>
      <c r="N29" s="202">
        <v>1</v>
      </c>
      <c r="O29" s="205"/>
      <c r="P29" s="203"/>
      <c r="Q29" s="202"/>
      <c r="R29" s="203"/>
      <c r="S29" s="203"/>
      <c r="T29" s="202"/>
      <c r="U29" s="224"/>
      <c r="V29" s="224"/>
      <c r="W29" s="202"/>
      <c r="X29" s="205"/>
      <c r="Y29" s="203">
        <v>1</v>
      </c>
      <c r="Z29" s="202">
        <v>1</v>
      </c>
      <c r="AA29" s="176">
        <f t="shared" si="8"/>
        <v>0</v>
      </c>
      <c r="AB29" s="225">
        <f t="shared" si="8"/>
        <v>2</v>
      </c>
      <c r="AC29" s="226">
        <f t="shared" si="8"/>
        <v>2</v>
      </c>
    </row>
    <row r="30" spans="1:29" s="207" customFormat="1" thickBot="1" x14ac:dyDescent="0.25">
      <c r="A30" s="183" t="s">
        <v>202</v>
      </c>
      <c r="B30" s="188"/>
      <c r="C30" s="189">
        <f>SUM(C25:C29)</f>
        <v>12</v>
      </c>
      <c r="D30" s="184">
        <f t="shared" ref="D30:Z30" si="9">SUM(D25:D29)</f>
        <v>17</v>
      </c>
      <c r="E30" s="189">
        <f t="shared" si="9"/>
        <v>29</v>
      </c>
      <c r="F30" s="187">
        <f t="shared" si="9"/>
        <v>0</v>
      </c>
      <c r="G30" s="184">
        <f t="shared" si="9"/>
        <v>1</v>
      </c>
      <c r="H30" s="188">
        <f t="shared" si="9"/>
        <v>1</v>
      </c>
      <c r="I30" s="184">
        <f t="shared" si="9"/>
        <v>0</v>
      </c>
      <c r="J30" s="184">
        <f t="shared" si="9"/>
        <v>0</v>
      </c>
      <c r="K30" s="184">
        <f t="shared" si="9"/>
        <v>0</v>
      </c>
      <c r="L30" s="187">
        <f t="shared" si="9"/>
        <v>4</v>
      </c>
      <c r="M30" s="184">
        <f t="shared" si="9"/>
        <v>4</v>
      </c>
      <c r="N30" s="188">
        <f t="shared" si="9"/>
        <v>8</v>
      </c>
      <c r="O30" s="184">
        <f t="shared" si="9"/>
        <v>0</v>
      </c>
      <c r="P30" s="184">
        <f t="shared" si="9"/>
        <v>4</v>
      </c>
      <c r="Q30" s="184">
        <f t="shared" si="9"/>
        <v>4</v>
      </c>
      <c r="R30" s="187">
        <f t="shared" si="9"/>
        <v>0</v>
      </c>
      <c r="S30" s="184">
        <f t="shared" si="9"/>
        <v>0</v>
      </c>
      <c r="T30" s="188">
        <f t="shared" si="9"/>
        <v>0</v>
      </c>
      <c r="U30" s="184">
        <f t="shared" si="9"/>
        <v>4</v>
      </c>
      <c r="V30" s="184">
        <f t="shared" si="9"/>
        <v>2</v>
      </c>
      <c r="W30" s="188">
        <f t="shared" si="9"/>
        <v>6</v>
      </c>
      <c r="X30" s="184">
        <f t="shared" si="9"/>
        <v>1</v>
      </c>
      <c r="Y30" s="184">
        <f t="shared" si="9"/>
        <v>3</v>
      </c>
      <c r="Z30" s="184">
        <f t="shared" si="9"/>
        <v>4</v>
      </c>
      <c r="AA30" s="185">
        <f t="shared" si="8"/>
        <v>21</v>
      </c>
      <c r="AB30" s="189">
        <f t="shared" si="8"/>
        <v>31</v>
      </c>
      <c r="AC30" s="186">
        <f t="shared" si="8"/>
        <v>52</v>
      </c>
    </row>
    <row r="31" spans="1:29" s="144" customFormat="1" ht="15.75" thickBot="1" x14ac:dyDescent="0.3">
      <c r="A31" s="212"/>
      <c r="B31" s="180"/>
      <c r="C31" s="218"/>
      <c r="D31" s="195"/>
      <c r="E31" s="214"/>
      <c r="F31" s="195"/>
      <c r="G31" s="195"/>
      <c r="H31" s="217"/>
      <c r="I31" s="195"/>
      <c r="J31" s="195"/>
      <c r="K31" s="217"/>
      <c r="L31" s="195"/>
      <c r="M31" s="195"/>
      <c r="N31" s="217"/>
      <c r="O31" s="195"/>
      <c r="P31" s="195"/>
      <c r="Q31" s="217"/>
      <c r="R31" s="192"/>
      <c r="S31" s="192"/>
      <c r="T31" s="197"/>
      <c r="U31" s="195"/>
      <c r="V31" s="195"/>
      <c r="W31" s="217"/>
      <c r="X31" s="195"/>
      <c r="Y31" s="195"/>
      <c r="Z31" s="195"/>
      <c r="AA31" s="213"/>
      <c r="AB31" s="218"/>
      <c r="AC31" s="193"/>
    </row>
    <row r="32" spans="1:29" s="207" customFormat="1" thickBot="1" x14ac:dyDescent="0.25">
      <c r="A32" s="183" t="s">
        <v>203</v>
      </c>
      <c r="B32" s="184">
        <v>2305</v>
      </c>
      <c r="C32" s="185">
        <v>3</v>
      </c>
      <c r="D32" s="184">
        <v>3</v>
      </c>
      <c r="E32" s="186">
        <v>6</v>
      </c>
      <c r="F32" s="184">
        <v>1</v>
      </c>
      <c r="G32" s="184"/>
      <c r="H32" s="184">
        <v>1</v>
      </c>
      <c r="I32" s="187"/>
      <c r="J32" s="184"/>
      <c r="K32" s="188"/>
      <c r="L32" s="184">
        <v>1</v>
      </c>
      <c r="M32" s="184"/>
      <c r="N32" s="184">
        <v>1</v>
      </c>
      <c r="O32" s="187"/>
      <c r="P32" s="184"/>
      <c r="Q32" s="188"/>
      <c r="R32" s="184"/>
      <c r="S32" s="184"/>
      <c r="T32" s="188"/>
      <c r="U32" s="184">
        <v>1</v>
      </c>
      <c r="V32" s="184"/>
      <c r="W32" s="184">
        <v>1</v>
      </c>
      <c r="X32" s="187"/>
      <c r="Y32" s="184">
        <v>1</v>
      </c>
      <c r="Z32" s="184">
        <v>1</v>
      </c>
      <c r="AA32" s="185">
        <f>X32+U32+R32+O32+L32+I32+F32+C32</f>
        <v>6</v>
      </c>
      <c r="AB32" s="189">
        <f>Y32+V32+S32+P32+M32+J32+G32+D32</f>
        <v>4</v>
      </c>
      <c r="AC32" s="186">
        <f>Z32+W32+T32+Q32+N32+K32+H32+E32</f>
        <v>10</v>
      </c>
    </row>
    <row r="33" spans="1:30" s="144" customFormat="1" ht="15.75" thickBot="1" x14ac:dyDescent="0.3">
      <c r="A33" s="183"/>
      <c r="B33" s="188"/>
      <c r="C33" s="227"/>
      <c r="D33" s="228"/>
      <c r="E33" s="214"/>
      <c r="F33" s="228"/>
      <c r="G33" s="228"/>
      <c r="H33" s="217"/>
      <c r="I33" s="228"/>
      <c r="J33" s="228"/>
      <c r="K33" s="217"/>
      <c r="L33" s="228"/>
      <c r="M33" s="228"/>
      <c r="N33" s="217"/>
      <c r="O33" s="228"/>
      <c r="P33" s="228"/>
      <c r="Q33" s="217"/>
      <c r="R33" s="228"/>
      <c r="S33" s="228"/>
      <c r="T33" s="217"/>
      <c r="U33" s="228"/>
      <c r="V33" s="228"/>
      <c r="W33" s="217"/>
      <c r="X33" s="228"/>
      <c r="Y33" s="228"/>
      <c r="Z33" s="217"/>
      <c r="AA33" s="229"/>
      <c r="AB33" s="229"/>
      <c r="AC33" s="214"/>
    </row>
    <row r="34" spans="1:30" s="207" customFormat="1" ht="14.25" x14ac:dyDescent="0.2">
      <c r="A34" s="484" t="s">
        <v>204</v>
      </c>
      <c r="B34" s="379">
        <v>2205</v>
      </c>
      <c r="C34" s="380">
        <v>2</v>
      </c>
      <c r="D34" s="379"/>
      <c r="E34" s="363">
        <v>2</v>
      </c>
      <c r="F34" s="379"/>
      <c r="G34" s="379"/>
      <c r="H34" s="379"/>
      <c r="I34" s="485"/>
      <c r="J34" s="379"/>
      <c r="K34" s="346"/>
      <c r="L34" s="379"/>
      <c r="M34" s="379"/>
      <c r="N34" s="379"/>
      <c r="O34" s="485"/>
      <c r="P34" s="379"/>
      <c r="Q34" s="346"/>
      <c r="R34" s="379"/>
      <c r="S34" s="379"/>
      <c r="T34" s="346"/>
      <c r="U34" s="379"/>
      <c r="V34" s="379"/>
      <c r="W34" s="379"/>
      <c r="X34" s="485"/>
      <c r="Y34" s="379"/>
      <c r="Z34" s="379"/>
      <c r="AA34" s="380">
        <f t="shared" ref="AA34:AC35" si="10">X34+U34+R34+O34+L34+I34+F34+C34</f>
        <v>2</v>
      </c>
      <c r="AB34" s="381">
        <f t="shared" si="10"/>
        <v>0</v>
      </c>
      <c r="AC34" s="363">
        <f t="shared" si="10"/>
        <v>2</v>
      </c>
    </row>
    <row r="35" spans="1:30" s="483" customFormat="1" thickBot="1" x14ac:dyDescent="0.25">
      <c r="A35" s="486" t="s">
        <v>337</v>
      </c>
      <c r="B35" s="175">
        <v>2205</v>
      </c>
      <c r="C35" s="328"/>
      <c r="D35" s="175">
        <v>1</v>
      </c>
      <c r="E35" s="178">
        <v>1</v>
      </c>
      <c r="F35" s="175"/>
      <c r="G35" s="175"/>
      <c r="H35" s="175"/>
      <c r="I35" s="329"/>
      <c r="J35" s="175"/>
      <c r="K35" s="180"/>
      <c r="L35" s="175">
        <v>1</v>
      </c>
      <c r="M35" s="175"/>
      <c r="N35" s="175">
        <v>1</v>
      </c>
      <c r="O35" s="329"/>
      <c r="P35" s="175"/>
      <c r="Q35" s="180"/>
      <c r="R35" s="175"/>
      <c r="S35" s="175"/>
      <c r="T35" s="180"/>
      <c r="U35" s="175"/>
      <c r="V35" s="175"/>
      <c r="W35" s="175"/>
      <c r="X35" s="329"/>
      <c r="Y35" s="175"/>
      <c r="Z35" s="175"/>
      <c r="AA35" s="328">
        <f t="shared" si="10"/>
        <v>1</v>
      </c>
      <c r="AB35" s="330">
        <f t="shared" si="10"/>
        <v>1</v>
      </c>
      <c r="AC35" s="178">
        <f t="shared" si="10"/>
        <v>2</v>
      </c>
    </row>
    <row r="36" spans="1:30" s="144" customFormat="1" ht="15.75" thickBot="1" x14ac:dyDescent="0.3">
      <c r="A36" s="183"/>
      <c r="B36" s="188"/>
      <c r="C36" s="227"/>
      <c r="D36" s="228"/>
      <c r="E36" s="214"/>
      <c r="F36" s="228"/>
      <c r="G36" s="228"/>
      <c r="H36" s="217"/>
      <c r="I36" s="228"/>
      <c r="J36" s="228"/>
      <c r="K36" s="217"/>
      <c r="L36" s="228"/>
      <c r="M36" s="228"/>
      <c r="N36" s="217"/>
      <c r="O36" s="228"/>
      <c r="P36" s="228"/>
      <c r="Q36" s="217"/>
      <c r="R36" s="228"/>
      <c r="S36" s="228"/>
      <c r="T36" s="217"/>
      <c r="U36" s="228"/>
      <c r="V36" s="228"/>
      <c r="W36" s="217"/>
      <c r="X36" s="228"/>
      <c r="Y36" s="228"/>
      <c r="Z36" s="217"/>
      <c r="AA36" s="229"/>
      <c r="AB36" s="229"/>
      <c r="AC36" s="214"/>
    </row>
    <row r="37" spans="1:30" s="207" customFormat="1" thickBot="1" x14ac:dyDescent="0.25">
      <c r="A37" s="183" t="s">
        <v>205</v>
      </c>
      <c r="B37" s="188">
        <v>2305</v>
      </c>
      <c r="C37" s="189">
        <v>14</v>
      </c>
      <c r="D37" s="184">
        <v>6</v>
      </c>
      <c r="E37" s="186">
        <v>20</v>
      </c>
      <c r="F37" s="184">
        <v>1</v>
      </c>
      <c r="G37" s="184"/>
      <c r="H37" s="188">
        <v>1</v>
      </c>
      <c r="I37" s="184"/>
      <c r="J37" s="184"/>
      <c r="K37" s="188"/>
      <c r="L37" s="184"/>
      <c r="M37" s="184"/>
      <c r="N37" s="188"/>
      <c r="O37" s="184"/>
      <c r="P37" s="184"/>
      <c r="Q37" s="188"/>
      <c r="R37" s="184"/>
      <c r="S37" s="184"/>
      <c r="T37" s="188"/>
      <c r="U37" s="184"/>
      <c r="V37" s="184"/>
      <c r="W37" s="188"/>
      <c r="X37" s="184">
        <v>1</v>
      </c>
      <c r="Y37" s="184"/>
      <c r="Z37" s="188">
        <v>1</v>
      </c>
      <c r="AA37" s="185">
        <f>X37+U37+R37+O37+L37+I37+F37+C37</f>
        <v>16</v>
      </c>
      <c r="AB37" s="189">
        <f>Y37+V37+S37+P37+M37+J37+G37+D37</f>
        <v>6</v>
      </c>
      <c r="AC37" s="186">
        <f>Z37+W37+T37+Q37+N37+K37+H37+E37</f>
        <v>22</v>
      </c>
    </row>
    <row r="38" spans="1:30" s="144" customFormat="1" ht="15.75" thickBot="1" x14ac:dyDescent="0.3">
      <c r="A38" s="183"/>
      <c r="B38" s="188"/>
      <c r="C38" s="227"/>
      <c r="D38" s="228"/>
      <c r="E38" s="214"/>
      <c r="F38" s="228"/>
      <c r="G38" s="228"/>
      <c r="H38" s="217"/>
      <c r="I38" s="228"/>
      <c r="J38" s="228"/>
      <c r="K38" s="217"/>
      <c r="L38" s="228"/>
      <c r="M38" s="228"/>
      <c r="N38" s="217"/>
      <c r="O38" s="228"/>
      <c r="P38" s="228"/>
      <c r="Q38" s="217"/>
      <c r="R38" s="228"/>
      <c r="S38" s="228"/>
      <c r="T38" s="217"/>
      <c r="U38" s="228"/>
      <c r="V38" s="228"/>
      <c r="W38" s="217"/>
      <c r="X38" s="228"/>
      <c r="Y38" s="228"/>
      <c r="Z38" s="217"/>
      <c r="AA38" s="229"/>
      <c r="AB38" s="229"/>
      <c r="AC38" s="214"/>
    </row>
    <row r="39" spans="1:30" s="207" customFormat="1" thickBot="1" x14ac:dyDescent="0.25">
      <c r="A39" s="183" t="s">
        <v>206</v>
      </c>
      <c r="B39" s="188">
        <v>2310</v>
      </c>
      <c r="C39" s="189">
        <v>1</v>
      </c>
      <c r="D39" s="184">
        <v>1</v>
      </c>
      <c r="E39" s="186">
        <v>2</v>
      </c>
      <c r="F39" s="184"/>
      <c r="G39" s="184"/>
      <c r="H39" s="188"/>
      <c r="I39" s="184"/>
      <c r="J39" s="184"/>
      <c r="K39" s="188"/>
      <c r="L39" s="184"/>
      <c r="M39" s="184"/>
      <c r="N39" s="188"/>
      <c r="O39" s="184"/>
      <c r="P39" s="184"/>
      <c r="Q39" s="188"/>
      <c r="R39" s="184"/>
      <c r="S39" s="184"/>
      <c r="T39" s="188"/>
      <c r="U39" s="184"/>
      <c r="V39" s="184"/>
      <c r="W39" s="188"/>
      <c r="X39" s="184">
        <v>1</v>
      </c>
      <c r="Y39" s="184"/>
      <c r="Z39" s="188">
        <v>1</v>
      </c>
      <c r="AA39" s="185">
        <f>X39+U39+R39+O39+L39+I39+F39+C39</f>
        <v>2</v>
      </c>
      <c r="AB39" s="189">
        <f>Y39+V39+S39+P39+M39+J39+G39+D39</f>
        <v>1</v>
      </c>
      <c r="AC39" s="186">
        <f>Z39+W39+T39+Q39+N39+K39+H39+E39</f>
        <v>3</v>
      </c>
    </row>
    <row r="40" spans="1:30" s="144" customFormat="1" ht="15.75" thickBot="1" x14ac:dyDescent="0.3">
      <c r="A40" s="183"/>
      <c r="B40" s="188"/>
      <c r="C40" s="227"/>
      <c r="D40" s="228"/>
      <c r="E40" s="214"/>
      <c r="F40" s="228"/>
      <c r="G40" s="228"/>
      <c r="H40" s="217"/>
      <c r="I40" s="228"/>
      <c r="J40" s="228"/>
      <c r="K40" s="217"/>
      <c r="L40" s="228"/>
      <c r="M40" s="228"/>
      <c r="N40" s="217"/>
      <c r="O40" s="228"/>
      <c r="P40" s="228"/>
      <c r="Q40" s="217"/>
      <c r="R40" s="228"/>
      <c r="S40" s="228"/>
      <c r="T40" s="217"/>
      <c r="U40" s="228"/>
      <c r="V40" s="228"/>
      <c r="W40" s="217"/>
      <c r="X40" s="228"/>
      <c r="Y40" s="228"/>
      <c r="Z40" s="217"/>
      <c r="AA40" s="229"/>
      <c r="AB40" s="229"/>
      <c r="AC40" s="214"/>
    </row>
    <row r="41" spans="1:30" s="207" customFormat="1" thickBot="1" x14ac:dyDescent="0.25">
      <c r="A41" s="183" t="s">
        <v>207</v>
      </c>
      <c r="B41" s="188">
        <v>2315</v>
      </c>
      <c r="C41" s="189">
        <v>4</v>
      </c>
      <c r="D41" s="184">
        <v>1</v>
      </c>
      <c r="E41" s="186">
        <v>5</v>
      </c>
      <c r="F41" s="184"/>
      <c r="G41" s="184"/>
      <c r="H41" s="188"/>
      <c r="I41" s="184"/>
      <c r="J41" s="184"/>
      <c r="K41" s="188"/>
      <c r="L41" s="184"/>
      <c r="M41" s="184"/>
      <c r="N41" s="188"/>
      <c r="O41" s="184"/>
      <c r="P41" s="184"/>
      <c r="Q41" s="188"/>
      <c r="R41" s="184"/>
      <c r="S41" s="184"/>
      <c r="T41" s="188"/>
      <c r="U41" s="184"/>
      <c r="V41" s="184"/>
      <c r="W41" s="188"/>
      <c r="X41" s="184">
        <v>1</v>
      </c>
      <c r="Y41" s="184"/>
      <c r="Z41" s="188">
        <v>1</v>
      </c>
      <c r="AA41" s="185">
        <f>X41+U41+R41+O41+L41+I41+F41+C41</f>
        <v>5</v>
      </c>
      <c r="AB41" s="189">
        <f>Y41+V41+S41+P41+M41+J41+G41+D41</f>
        <v>1</v>
      </c>
      <c r="AC41" s="186">
        <f>Z41+W41+T41+Q41+N41+K41+H41+E41</f>
        <v>6</v>
      </c>
    </row>
    <row r="42" spans="1:30" s="144" customFormat="1" ht="15.75" thickBot="1" x14ac:dyDescent="0.3">
      <c r="A42" s="183"/>
      <c r="B42" s="188"/>
      <c r="C42" s="227"/>
      <c r="D42" s="228"/>
      <c r="E42" s="214"/>
      <c r="F42" s="228"/>
      <c r="G42" s="228"/>
      <c r="H42" s="217"/>
      <c r="I42" s="228"/>
      <c r="J42" s="228"/>
      <c r="K42" s="217"/>
      <c r="L42" s="228"/>
      <c r="M42" s="228"/>
      <c r="N42" s="217"/>
      <c r="O42" s="228"/>
      <c r="P42" s="228"/>
      <c r="Q42" s="217"/>
      <c r="R42" s="228"/>
      <c r="S42" s="228"/>
      <c r="T42" s="217"/>
      <c r="U42" s="228"/>
      <c r="V42" s="228"/>
      <c r="W42" s="217"/>
      <c r="X42" s="228"/>
      <c r="Y42" s="228"/>
      <c r="Z42" s="217"/>
      <c r="AA42" s="229"/>
      <c r="AB42" s="229"/>
      <c r="AC42" s="214"/>
    </row>
    <row r="43" spans="1:30" s="207" customFormat="1" thickBot="1" x14ac:dyDescent="0.25">
      <c r="A43" s="183" t="s">
        <v>208</v>
      </c>
      <c r="B43" s="188">
        <v>2320</v>
      </c>
      <c r="C43" s="189">
        <v>1</v>
      </c>
      <c r="D43" s="184"/>
      <c r="E43" s="186">
        <v>1</v>
      </c>
      <c r="F43" s="184"/>
      <c r="G43" s="184"/>
      <c r="H43" s="188"/>
      <c r="I43" s="184"/>
      <c r="J43" s="184"/>
      <c r="K43" s="188"/>
      <c r="L43" s="184"/>
      <c r="M43" s="184"/>
      <c r="N43" s="188"/>
      <c r="O43" s="184"/>
      <c r="P43" s="184"/>
      <c r="Q43" s="188"/>
      <c r="R43" s="184"/>
      <c r="S43" s="184"/>
      <c r="T43" s="188"/>
      <c r="U43" s="184">
        <v>1</v>
      </c>
      <c r="V43" s="184"/>
      <c r="W43" s="188">
        <v>1</v>
      </c>
      <c r="X43" s="184"/>
      <c r="Y43" s="184"/>
      <c r="Z43" s="188"/>
      <c r="AA43" s="185">
        <f>X43+U43+R43+O43+L43+I43+F43+C43</f>
        <v>2</v>
      </c>
      <c r="AB43" s="189">
        <f>Y43+V43+S43+P43+M43+J43+G43+D43</f>
        <v>0</v>
      </c>
      <c r="AC43" s="186">
        <f>Z43+W43+T43+Q43+N43+K43+H43+E43</f>
        <v>2</v>
      </c>
    </row>
    <row r="44" spans="1:30" s="207" customFormat="1" ht="15.75" thickBot="1" x14ac:dyDescent="0.3">
      <c r="A44" s="212"/>
      <c r="B44" s="202"/>
      <c r="C44" s="218"/>
      <c r="D44" s="195"/>
      <c r="E44" s="193"/>
      <c r="F44" s="195"/>
      <c r="G44" s="195"/>
      <c r="H44" s="197"/>
      <c r="I44" s="195"/>
      <c r="J44" s="195"/>
      <c r="K44" s="197"/>
      <c r="L44" s="195"/>
      <c r="M44" s="195"/>
      <c r="N44" s="197"/>
      <c r="O44" s="195"/>
      <c r="P44" s="195"/>
      <c r="Q44" s="197"/>
      <c r="R44" s="195"/>
      <c r="S44" s="195"/>
      <c r="T44" s="197"/>
      <c r="U44" s="195"/>
      <c r="V44" s="195"/>
      <c r="W44" s="197"/>
      <c r="X44" s="195"/>
      <c r="Y44" s="195"/>
      <c r="Z44" s="197"/>
      <c r="AA44" s="218"/>
      <c r="AB44" s="218"/>
      <c r="AC44" s="193"/>
      <c r="AD44" s="144"/>
    </row>
    <row r="45" spans="1:30" s="207" customFormat="1" thickBot="1" x14ac:dyDescent="0.25">
      <c r="A45" s="183" t="s">
        <v>209</v>
      </c>
      <c r="B45" s="188">
        <v>2325</v>
      </c>
      <c r="C45" s="189">
        <v>1</v>
      </c>
      <c r="D45" s="184"/>
      <c r="E45" s="186">
        <v>1</v>
      </c>
      <c r="F45" s="184"/>
      <c r="G45" s="184"/>
      <c r="H45" s="188"/>
      <c r="I45" s="184"/>
      <c r="J45" s="184"/>
      <c r="K45" s="188"/>
      <c r="L45" s="184"/>
      <c r="M45" s="184"/>
      <c r="N45" s="188"/>
      <c r="O45" s="184"/>
      <c r="P45" s="184"/>
      <c r="Q45" s="188"/>
      <c r="R45" s="184"/>
      <c r="S45" s="184"/>
      <c r="T45" s="188"/>
      <c r="U45" s="184">
        <v>3</v>
      </c>
      <c r="V45" s="184"/>
      <c r="W45" s="188">
        <v>3</v>
      </c>
      <c r="X45" s="184"/>
      <c r="Y45" s="184"/>
      <c r="Z45" s="188"/>
      <c r="AA45" s="185">
        <f>X45+U45+R45+O45+L45+I45+F45+C45</f>
        <v>4</v>
      </c>
      <c r="AB45" s="189">
        <f>Y45+V45+S45+P45+M45+J45+G45+D45</f>
        <v>0</v>
      </c>
      <c r="AC45" s="186">
        <f>Z45+W45+T45+Q45+N45+K45+H45+E45</f>
        <v>4</v>
      </c>
    </row>
    <row r="46" spans="1:30" s="207" customFormat="1" thickBot="1" x14ac:dyDescent="0.25">
      <c r="A46" s="183"/>
      <c r="B46" s="188"/>
      <c r="C46" s="189"/>
      <c r="D46" s="184"/>
      <c r="E46" s="186"/>
      <c r="F46" s="184"/>
      <c r="G46" s="184"/>
      <c r="H46" s="188"/>
      <c r="I46" s="184"/>
      <c r="J46" s="184"/>
      <c r="K46" s="188"/>
      <c r="L46" s="184"/>
      <c r="M46" s="184"/>
      <c r="N46" s="188"/>
      <c r="O46" s="184"/>
      <c r="P46" s="184"/>
      <c r="Q46" s="188"/>
      <c r="R46" s="184"/>
      <c r="S46" s="184"/>
      <c r="T46" s="188"/>
      <c r="U46" s="184"/>
      <c r="V46" s="184"/>
      <c r="W46" s="188"/>
      <c r="X46" s="184"/>
      <c r="Y46" s="184"/>
      <c r="Z46" s="188"/>
      <c r="AA46" s="189"/>
      <c r="AB46" s="189"/>
      <c r="AC46" s="186"/>
    </row>
    <row r="47" spans="1:30" s="207" customFormat="1" thickBot="1" x14ac:dyDescent="0.25">
      <c r="A47" s="183" t="s">
        <v>210</v>
      </c>
      <c r="B47" s="188">
        <v>2325</v>
      </c>
      <c r="C47" s="185"/>
      <c r="D47" s="184"/>
      <c r="E47" s="186"/>
      <c r="F47" s="184"/>
      <c r="G47" s="184"/>
      <c r="H47" s="188"/>
      <c r="I47" s="184"/>
      <c r="J47" s="184"/>
      <c r="K47" s="188"/>
      <c r="L47" s="184"/>
      <c r="M47" s="184"/>
      <c r="N47" s="188"/>
      <c r="O47" s="184"/>
      <c r="P47" s="184"/>
      <c r="Q47" s="188"/>
      <c r="R47" s="184"/>
      <c r="S47" s="184"/>
      <c r="T47" s="188"/>
      <c r="U47" s="184">
        <v>1</v>
      </c>
      <c r="V47" s="184"/>
      <c r="W47" s="188">
        <v>1</v>
      </c>
      <c r="X47" s="184"/>
      <c r="Y47" s="184"/>
      <c r="Z47" s="188"/>
      <c r="AA47" s="185">
        <f>X47+U47+R47+O47+L47+I47+F47+C47</f>
        <v>1</v>
      </c>
      <c r="AB47" s="189">
        <f>Y47+V47+S47+P47+M47+J47+G47+D47</f>
        <v>0</v>
      </c>
      <c r="AC47" s="186">
        <f>Z47+W47+T47+Q47+N47+K47+H47+E47</f>
        <v>1</v>
      </c>
    </row>
    <row r="48" spans="1:30" s="144" customFormat="1" ht="15.75" thickBot="1" x14ac:dyDescent="0.3">
      <c r="A48" s="212"/>
      <c r="B48" s="202"/>
      <c r="C48" s="211"/>
      <c r="D48" s="192"/>
      <c r="E48" s="193"/>
      <c r="F48" s="192"/>
      <c r="G48" s="192"/>
      <c r="H48" s="197"/>
      <c r="I48" s="192"/>
      <c r="J48" s="192"/>
      <c r="K48" s="197"/>
      <c r="L48" s="192"/>
      <c r="M48" s="192"/>
      <c r="N48" s="197"/>
      <c r="O48" s="192"/>
      <c r="P48" s="192"/>
      <c r="Q48" s="197"/>
      <c r="R48" s="192"/>
      <c r="S48" s="192"/>
      <c r="T48" s="197"/>
      <c r="U48" s="192"/>
      <c r="V48" s="192"/>
      <c r="W48" s="197"/>
      <c r="X48" s="192"/>
      <c r="Y48" s="192"/>
      <c r="Z48" s="197"/>
      <c r="AA48" s="218"/>
      <c r="AB48" s="218"/>
      <c r="AC48" s="193"/>
    </row>
    <row r="49" spans="1:29" s="207" customFormat="1" thickBot="1" x14ac:dyDescent="0.25">
      <c r="A49" s="183" t="s">
        <v>211</v>
      </c>
      <c r="B49" s="188">
        <v>2335</v>
      </c>
      <c r="C49" s="189">
        <v>3</v>
      </c>
      <c r="D49" s="184">
        <v>3</v>
      </c>
      <c r="E49" s="186">
        <v>6</v>
      </c>
      <c r="F49" s="184"/>
      <c r="G49" s="184"/>
      <c r="H49" s="188"/>
      <c r="I49" s="184"/>
      <c r="J49" s="184"/>
      <c r="K49" s="188"/>
      <c r="L49" s="184"/>
      <c r="M49" s="184"/>
      <c r="N49" s="188"/>
      <c r="O49" s="184"/>
      <c r="P49" s="184"/>
      <c r="Q49" s="188"/>
      <c r="R49" s="184"/>
      <c r="S49" s="184"/>
      <c r="T49" s="188"/>
      <c r="U49" s="184"/>
      <c r="V49" s="184"/>
      <c r="W49" s="188"/>
      <c r="X49" s="184"/>
      <c r="Y49" s="184"/>
      <c r="Z49" s="188"/>
      <c r="AA49" s="185">
        <f>X49+U49+R49+O49+L49+I49+F49+C49</f>
        <v>3</v>
      </c>
      <c r="AB49" s="189">
        <f>Y49+V49+S49+P49+M49+J49+G49+D49</f>
        <v>3</v>
      </c>
      <c r="AC49" s="186">
        <f>Z49+W49+T49+Q49+N49+K49+H49+E49</f>
        <v>6</v>
      </c>
    </row>
    <row r="50" spans="1:29" ht="15.75" thickBot="1" x14ac:dyDescent="0.3">
      <c r="A50" s="190"/>
      <c r="B50" s="230"/>
      <c r="C50" s="231"/>
      <c r="D50" s="232"/>
      <c r="E50" s="233"/>
      <c r="F50" s="232"/>
      <c r="G50" s="232"/>
      <c r="H50" s="234"/>
      <c r="I50" s="232"/>
      <c r="J50" s="232"/>
      <c r="K50" s="234"/>
      <c r="L50" s="232"/>
      <c r="M50" s="232"/>
      <c r="N50" s="234"/>
      <c r="O50" s="232"/>
      <c r="P50" s="232"/>
      <c r="Q50" s="234"/>
      <c r="R50" s="232"/>
      <c r="S50" s="232"/>
      <c r="T50" s="234"/>
      <c r="U50" s="232"/>
      <c r="V50" s="232"/>
      <c r="W50" s="234"/>
      <c r="X50" s="232"/>
      <c r="Y50" s="232"/>
      <c r="Z50" s="234"/>
      <c r="AA50" s="235"/>
      <c r="AB50" s="235"/>
      <c r="AC50" s="233"/>
    </row>
    <row r="51" spans="1:29" s="207" customFormat="1" thickBot="1" x14ac:dyDescent="0.25">
      <c r="A51" s="183" t="s">
        <v>212</v>
      </c>
      <c r="B51" s="188">
        <v>2345</v>
      </c>
      <c r="C51" s="237"/>
      <c r="D51" s="238">
        <v>1</v>
      </c>
      <c r="E51" s="239">
        <v>1</v>
      </c>
      <c r="F51" s="238"/>
      <c r="G51" s="238"/>
      <c r="H51" s="240"/>
      <c r="I51" s="238"/>
      <c r="J51" s="238"/>
      <c r="K51" s="240"/>
      <c r="L51" s="238"/>
      <c r="M51" s="238"/>
      <c r="N51" s="240"/>
      <c r="O51" s="238"/>
      <c r="P51" s="238"/>
      <c r="Q51" s="240"/>
      <c r="R51" s="184"/>
      <c r="S51" s="184"/>
      <c r="T51" s="188"/>
      <c r="U51" s="238"/>
      <c r="V51" s="238"/>
      <c r="W51" s="240"/>
      <c r="X51" s="238"/>
      <c r="Y51" s="238"/>
      <c r="Z51" s="240"/>
      <c r="AA51" s="185">
        <f>X51+U51+R51+O51+L51+I51+F51+C51</f>
        <v>0</v>
      </c>
      <c r="AB51" s="189">
        <f>Y51+V51+S51+P51+M51+J51+G51+D51</f>
        <v>1</v>
      </c>
      <c r="AC51" s="186">
        <f>Z51+W51+T51+Q51+N51+K51+H51+E51</f>
        <v>1</v>
      </c>
    </row>
    <row r="52" spans="1:29" x14ac:dyDescent="0.25">
      <c r="A52" s="190"/>
      <c r="B52" s="230"/>
      <c r="C52" s="241"/>
      <c r="D52" s="242"/>
      <c r="E52" s="243"/>
      <c r="F52" s="244"/>
      <c r="G52" s="244"/>
      <c r="H52" s="245"/>
      <c r="I52" s="244"/>
      <c r="J52" s="244"/>
      <c r="K52" s="245"/>
      <c r="L52" s="244"/>
      <c r="M52" s="244"/>
      <c r="N52" s="245"/>
      <c r="O52" s="244"/>
      <c r="P52" s="244"/>
      <c r="Q52" s="245"/>
      <c r="R52" s="242"/>
      <c r="S52" s="242"/>
      <c r="T52" s="245"/>
      <c r="U52" s="244"/>
      <c r="V52" s="244"/>
      <c r="W52" s="245"/>
      <c r="X52" s="244"/>
      <c r="Y52" s="244"/>
      <c r="Z52" s="245"/>
      <c r="AA52" s="246"/>
      <c r="AB52" s="246"/>
      <c r="AC52" s="243"/>
    </row>
    <row r="53" spans="1:29" s="144" customFormat="1" x14ac:dyDescent="0.25">
      <c r="A53" s="190" t="s">
        <v>213</v>
      </c>
      <c r="B53" s="146">
        <v>2405</v>
      </c>
      <c r="C53" s="181">
        <v>2</v>
      </c>
      <c r="D53" s="203">
        <v>5</v>
      </c>
      <c r="E53" s="204">
        <v>7</v>
      </c>
      <c r="F53" s="203"/>
      <c r="G53" s="203"/>
      <c r="H53" s="202"/>
      <c r="I53" s="205"/>
      <c r="J53" s="203"/>
      <c r="K53" s="202"/>
      <c r="L53" s="203"/>
      <c r="M53" s="203"/>
      <c r="N53" s="146"/>
      <c r="O53" s="205"/>
      <c r="P53" s="203"/>
      <c r="Q53" s="202"/>
      <c r="R53" s="203"/>
      <c r="S53" s="203"/>
      <c r="T53" s="202"/>
      <c r="U53" s="203">
        <v>1</v>
      </c>
      <c r="V53" s="203">
        <v>1</v>
      </c>
      <c r="W53" s="146">
        <v>2</v>
      </c>
      <c r="X53" s="205"/>
      <c r="Y53" s="203"/>
      <c r="Z53" s="202"/>
      <c r="AA53" s="181">
        <f t="shared" ref="AA53:AC55" si="11">X53+U53+R53+O53+L53+I53+F53+C53</f>
        <v>3</v>
      </c>
      <c r="AB53" s="143">
        <f t="shared" si="11"/>
        <v>6</v>
      </c>
      <c r="AC53" s="182">
        <f t="shared" si="11"/>
        <v>9</v>
      </c>
    </row>
    <row r="54" spans="1:29" s="144" customFormat="1" ht="15.75" thickBot="1" x14ac:dyDescent="0.3">
      <c r="A54" s="190" t="s">
        <v>214</v>
      </c>
      <c r="B54" s="146">
        <v>2490</v>
      </c>
      <c r="C54" s="181"/>
      <c r="D54" s="203">
        <v>6</v>
      </c>
      <c r="E54" s="178">
        <v>6</v>
      </c>
      <c r="F54" s="224"/>
      <c r="G54" s="224"/>
      <c r="H54" s="175"/>
      <c r="I54" s="205"/>
      <c r="J54" s="203"/>
      <c r="K54" s="202"/>
      <c r="L54" s="224"/>
      <c r="M54" s="224">
        <v>2</v>
      </c>
      <c r="N54" s="145">
        <v>2</v>
      </c>
      <c r="O54" s="205"/>
      <c r="P54" s="203"/>
      <c r="Q54" s="180"/>
      <c r="R54" s="203"/>
      <c r="S54" s="203"/>
      <c r="T54" s="202"/>
      <c r="U54" s="224">
        <v>6</v>
      </c>
      <c r="V54" s="224">
        <v>4</v>
      </c>
      <c r="W54" s="145">
        <v>10</v>
      </c>
      <c r="X54" s="205"/>
      <c r="Y54" s="203"/>
      <c r="Z54" s="202"/>
      <c r="AA54" s="181">
        <f t="shared" si="11"/>
        <v>6</v>
      </c>
      <c r="AB54" s="143">
        <f t="shared" si="11"/>
        <v>12</v>
      </c>
      <c r="AC54" s="182">
        <f t="shared" si="11"/>
        <v>18</v>
      </c>
    </row>
    <row r="55" spans="1:29" s="207" customFormat="1" thickBot="1" x14ac:dyDescent="0.25">
      <c r="A55" s="183" t="s">
        <v>215</v>
      </c>
      <c r="B55" s="184"/>
      <c r="C55" s="185">
        <f t="shared" ref="C55:Z55" si="12">SUM(C53:C54)</f>
        <v>2</v>
      </c>
      <c r="D55" s="184">
        <f t="shared" si="12"/>
        <v>11</v>
      </c>
      <c r="E55" s="186">
        <f t="shared" si="12"/>
        <v>13</v>
      </c>
      <c r="F55" s="184">
        <f t="shared" si="12"/>
        <v>0</v>
      </c>
      <c r="G55" s="184">
        <f t="shared" si="12"/>
        <v>0</v>
      </c>
      <c r="H55" s="188">
        <f t="shared" si="12"/>
        <v>0</v>
      </c>
      <c r="I55" s="184">
        <f t="shared" si="12"/>
        <v>0</v>
      </c>
      <c r="J55" s="184">
        <f t="shared" si="12"/>
        <v>0</v>
      </c>
      <c r="K55" s="188">
        <f t="shared" si="12"/>
        <v>0</v>
      </c>
      <c r="L55" s="184">
        <f t="shared" si="12"/>
        <v>0</v>
      </c>
      <c r="M55" s="184">
        <f t="shared" si="12"/>
        <v>2</v>
      </c>
      <c r="N55" s="188">
        <f t="shared" si="12"/>
        <v>2</v>
      </c>
      <c r="O55" s="184">
        <f t="shared" si="12"/>
        <v>0</v>
      </c>
      <c r="P55" s="184">
        <f t="shared" si="12"/>
        <v>0</v>
      </c>
      <c r="Q55" s="188">
        <f t="shared" si="12"/>
        <v>0</v>
      </c>
      <c r="R55" s="184">
        <f t="shared" si="12"/>
        <v>0</v>
      </c>
      <c r="S55" s="184">
        <f t="shared" si="12"/>
        <v>0</v>
      </c>
      <c r="T55" s="188">
        <f t="shared" si="12"/>
        <v>0</v>
      </c>
      <c r="U55" s="184">
        <f t="shared" si="12"/>
        <v>7</v>
      </c>
      <c r="V55" s="184">
        <f t="shared" si="12"/>
        <v>5</v>
      </c>
      <c r="W55" s="188">
        <f t="shared" si="12"/>
        <v>12</v>
      </c>
      <c r="X55" s="184">
        <f t="shared" si="12"/>
        <v>0</v>
      </c>
      <c r="Y55" s="184">
        <f t="shared" si="12"/>
        <v>0</v>
      </c>
      <c r="Z55" s="188">
        <f t="shared" si="12"/>
        <v>0</v>
      </c>
      <c r="AA55" s="185">
        <f t="shared" si="11"/>
        <v>9</v>
      </c>
      <c r="AB55" s="189">
        <f t="shared" si="11"/>
        <v>18</v>
      </c>
      <c r="AC55" s="186">
        <f t="shared" si="11"/>
        <v>27</v>
      </c>
    </row>
    <row r="56" spans="1:29" s="201" customFormat="1" ht="15.75" thickBot="1" x14ac:dyDescent="0.3">
      <c r="A56" s="190"/>
      <c r="B56" s="146"/>
      <c r="C56" s="191"/>
      <c r="D56" s="192"/>
      <c r="E56" s="209"/>
      <c r="F56" s="194"/>
      <c r="G56" s="194"/>
      <c r="H56" s="194"/>
      <c r="I56" s="196"/>
      <c r="J56" s="192"/>
      <c r="K56" s="210"/>
      <c r="L56" s="194"/>
      <c r="M56" s="194"/>
      <c r="N56" s="194"/>
      <c r="O56" s="196"/>
      <c r="P56" s="192"/>
      <c r="Q56" s="210"/>
      <c r="R56" s="192"/>
      <c r="S56" s="192"/>
      <c r="T56" s="210"/>
      <c r="U56" s="194"/>
      <c r="V56" s="194"/>
      <c r="W56" s="194"/>
      <c r="X56" s="196"/>
      <c r="Y56" s="192"/>
      <c r="Z56" s="192"/>
      <c r="AA56" s="191"/>
      <c r="AB56" s="211"/>
      <c r="AC56" s="209"/>
    </row>
    <row r="57" spans="1:29" s="207" customFormat="1" thickBot="1" x14ac:dyDescent="0.25">
      <c r="A57" s="183" t="s">
        <v>216</v>
      </c>
      <c r="B57" s="184">
        <v>2560</v>
      </c>
      <c r="C57" s="185">
        <v>43</v>
      </c>
      <c r="D57" s="184">
        <v>20</v>
      </c>
      <c r="E57" s="186">
        <v>63</v>
      </c>
      <c r="F57" s="184">
        <v>7</v>
      </c>
      <c r="G57" s="184">
        <v>2</v>
      </c>
      <c r="H57" s="188">
        <v>9</v>
      </c>
      <c r="I57" s="187">
        <v>1</v>
      </c>
      <c r="J57" s="184"/>
      <c r="K57" s="188">
        <v>1</v>
      </c>
      <c r="L57" s="184">
        <v>4</v>
      </c>
      <c r="M57" s="184"/>
      <c r="N57" s="184">
        <v>4</v>
      </c>
      <c r="O57" s="187"/>
      <c r="P57" s="184">
        <v>1</v>
      </c>
      <c r="Q57" s="188">
        <v>1</v>
      </c>
      <c r="R57" s="184"/>
      <c r="S57" s="184"/>
      <c r="T57" s="188"/>
      <c r="U57" s="184"/>
      <c r="V57" s="184">
        <v>1</v>
      </c>
      <c r="W57" s="184">
        <v>1</v>
      </c>
      <c r="X57" s="187">
        <v>2</v>
      </c>
      <c r="Y57" s="184">
        <v>4</v>
      </c>
      <c r="Z57" s="184">
        <v>6</v>
      </c>
      <c r="AA57" s="185">
        <f>X57+U57+R57+O57+L57+I57+F57+C57</f>
        <v>57</v>
      </c>
      <c r="AB57" s="189">
        <f>Y57+V57+S57+P57+M57+J57+G57+D57</f>
        <v>28</v>
      </c>
      <c r="AC57" s="186">
        <f>Z57+W57+T57+Q57+N57+K57+H57+E57</f>
        <v>85</v>
      </c>
    </row>
    <row r="58" spans="1:29" s="144" customFormat="1" ht="15.75" thickBot="1" x14ac:dyDescent="0.3">
      <c r="A58" s="212"/>
      <c r="B58" s="146"/>
      <c r="C58" s="213"/>
      <c r="D58" s="195"/>
      <c r="E58" s="193"/>
      <c r="F58" s="195"/>
      <c r="G58" s="195"/>
      <c r="H58" s="195"/>
      <c r="I58" s="216"/>
      <c r="J58" s="195"/>
      <c r="K58" s="197"/>
      <c r="L58" s="195"/>
      <c r="M58" s="195"/>
      <c r="N58" s="195"/>
      <c r="O58" s="216"/>
      <c r="P58" s="195"/>
      <c r="Q58" s="197"/>
      <c r="R58" s="192"/>
      <c r="S58" s="192"/>
      <c r="T58" s="197"/>
      <c r="U58" s="195"/>
      <c r="V58" s="195"/>
      <c r="W58" s="195"/>
      <c r="X58" s="216"/>
      <c r="Y58" s="195"/>
      <c r="Z58" s="195"/>
      <c r="AA58" s="213"/>
      <c r="AB58" s="218"/>
      <c r="AC58" s="193"/>
    </row>
    <row r="59" spans="1:29" s="207" customFormat="1" thickBot="1" x14ac:dyDescent="0.25">
      <c r="A59" s="183" t="s">
        <v>217</v>
      </c>
      <c r="B59" s="184">
        <v>2568</v>
      </c>
      <c r="C59" s="185">
        <v>1</v>
      </c>
      <c r="D59" s="184"/>
      <c r="E59" s="186">
        <v>1</v>
      </c>
      <c r="F59" s="184"/>
      <c r="G59" s="184"/>
      <c r="H59" s="188"/>
      <c r="I59" s="187"/>
      <c r="J59" s="184"/>
      <c r="K59" s="188"/>
      <c r="L59" s="184"/>
      <c r="M59" s="184"/>
      <c r="N59" s="184"/>
      <c r="O59" s="187"/>
      <c r="P59" s="184"/>
      <c r="Q59" s="188"/>
      <c r="R59" s="184"/>
      <c r="S59" s="184"/>
      <c r="T59" s="188"/>
      <c r="U59" s="184"/>
      <c r="V59" s="184"/>
      <c r="W59" s="184"/>
      <c r="X59" s="187"/>
      <c r="Y59" s="184"/>
      <c r="Z59" s="184"/>
      <c r="AA59" s="185">
        <f>X59+U59+R59+O59+L59+I59+F59+C59</f>
        <v>1</v>
      </c>
      <c r="AB59" s="189">
        <f>Y59+V59+S59+P59+M59+J59+G59+D59</f>
        <v>0</v>
      </c>
      <c r="AC59" s="186">
        <f>Z59+W59+T59+Q59+N59+K59+H59+E59</f>
        <v>1</v>
      </c>
    </row>
    <row r="60" spans="1:29" s="201" customFormat="1" ht="15.75" thickBot="1" x14ac:dyDescent="0.3">
      <c r="A60" s="190"/>
      <c r="B60" s="146"/>
      <c r="C60" s="191"/>
      <c r="D60" s="192"/>
      <c r="E60" s="209"/>
      <c r="F60" s="194"/>
      <c r="G60" s="194"/>
      <c r="H60" s="194"/>
      <c r="I60" s="196"/>
      <c r="J60" s="192"/>
      <c r="K60" s="210"/>
      <c r="L60" s="194"/>
      <c r="M60" s="194"/>
      <c r="N60" s="194"/>
      <c r="O60" s="196"/>
      <c r="P60" s="192"/>
      <c r="Q60" s="210"/>
      <c r="R60" s="192"/>
      <c r="S60" s="192"/>
      <c r="T60" s="210"/>
      <c r="U60" s="194"/>
      <c r="V60" s="194"/>
      <c r="W60" s="194"/>
      <c r="X60" s="196"/>
      <c r="Y60" s="192"/>
      <c r="Z60" s="192"/>
      <c r="AA60" s="213"/>
      <c r="AB60" s="218"/>
      <c r="AC60" s="193"/>
    </row>
    <row r="61" spans="1:29" s="207" customFormat="1" thickBot="1" x14ac:dyDescent="0.25">
      <c r="A61" s="183" t="s">
        <v>218</v>
      </c>
      <c r="B61" s="184">
        <v>7901</v>
      </c>
      <c r="C61" s="185">
        <v>1</v>
      </c>
      <c r="D61" s="184">
        <v>1</v>
      </c>
      <c r="E61" s="186">
        <v>2</v>
      </c>
      <c r="F61" s="184"/>
      <c r="G61" s="184"/>
      <c r="H61" s="188"/>
      <c r="I61" s="187"/>
      <c r="J61" s="184"/>
      <c r="K61" s="188"/>
      <c r="L61" s="184"/>
      <c r="M61" s="184"/>
      <c r="N61" s="184"/>
      <c r="O61" s="187"/>
      <c r="P61" s="184"/>
      <c r="Q61" s="188"/>
      <c r="R61" s="184"/>
      <c r="S61" s="184"/>
      <c r="T61" s="188"/>
      <c r="U61" s="184"/>
      <c r="V61" s="184"/>
      <c r="W61" s="184"/>
      <c r="X61" s="187"/>
      <c r="Y61" s="184"/>
      <c r="Z61" s="184"/>
      <c r="AA61" s="185">
        <f>X61+U61+R61+O61+L61+I61+F61+C61</f>
        <v>1</v>
      </c>
      <c r="AB61" s="189">
        <f>Y61+V61+S61+P61+M61+J61+G61+D61</f>
        <v>1</v>
      </c>
      <c r="AC61" s="186">
        <f>Z61+W61+T61+Q61+N61+K61+H61+E61</f>
        <v>2</v>
      </c>
    </row>
    <row r="62" spans="1:29" s="201" customFormat="1" ht="15.75" thickBot="1" x14ac:dyDescent="0.3">
      <c r="A62" s="190"/>
      <c r="B62" s="146"/>
      <c r="C62" s="191"/>
      <c r="D62" s="192"/>
      <c r="E62" s="209"/>
      <c r="F62" s="194"/>
      <c r="G62" s="194"/>
      <c r="H62" s="194"/>
      <c r="I62" s="196"/>
      <c r="J62" s="192"/>
      <c r="K62" s="210"/>
      <c r="L62" s="194"/>
      <c r="M62" s="194"/>
      <c r="N62" s="194"/>
      <c r="O62" s="196"/>
      <c r="P62" s="192"/>
      <c r="Q62" s="210"/>
      <c r="R62" s="192"/>
      <c r="S62" s="192"/>
      <c r="T62" s="210"/>
      <c r="U62" s="194"/>
      <c r="V62" s="194"/>
      <c r="W62" s="194"/>
      <c r="X62" s="196"/>
      <c r="Y62" s="192"/>
      <c r="Z62" s="192"/>
      <c r="AA62" s="247"/>
      <c r="AB62" s="248"/>
      <c r="AC62" s="249"/>
    </row>
    <row r="63" spans="1:29" s="207" customFormat="1" thickBot="1" x14ac:dyDescent="0.25">
      <c r="A63" s="183" t="s">
        <v>219</v>
      </c>
      <c r="B63" s="184"/>
      <c r="C63" s="185">
        <f>C47+C35+C57+C55+C34+C30+C23+C21+C19+C17+C13+C9+C15+C61+C32+C43+C49+C51+C41+C37+C59+C45+C39</f>
        <v>177</v>
      </c>
      <c r="D63" s="184">
        <f t="shared" ref="D63:AB63" si="13">D47+D35+D57+D55+D34+D30+D23+D21+D19+D17+D13+D9+D15+D61+D32+D43+D49+D51+D41+D37+D59+D45+D39</f>
        <v>114</v>
      </c>
      <c r="E63" s="186">
        <f t="shared" si="13"/>
        <v>291</v>
      </c>
      <c r="F63" s="250">
        <f t="shared" si="13"/>
        <v>10</v>
      </c>
      <c r="G63" s="189">
        <f t="shared" si="13"/>
        <v>4</v>
      </c>
      <c r="H63" s="189">
        <f t="shared" si="13"/>
        <v>14</v>
      </c>
      <c r="I63" s="185">
        <f t="shared" si="13"/>
        <v>2</v>
      </c>
      <c r="J63" s="189">
        <f t="shared" si="13"/>
        <v>0</v>
      </c>
      <c r="K63" s="189">
        <f t="shared" si="13"/>
        <v>2</v>
      </c>
      <c r="L63" s="185">
        <f t="shared" si="13"/>
        <v>15</v>
      </c>
      <c r="M63" s="189">
        <f t="shared" si="13"/>
        <v>10</v>
      </c>
      <c r="N63" s="186">
        <f t="shared" si="13"/>
        <v>25</v>
      </c>
      <c r="O63" s="189">
        <f t="shared" si="13"/>
        <v>1</v>
      </c>
      <c r="P63" s="189">
        <f t="shared" si="13"/>
        <v>5</v>
      </c>
      <c r="Q63" s="189">
        <f t="shared" si="13"/>
        <v>6</v>
      </c>
      <c r="R63" s="185">
        <f t="shared" si="13"/>
        <v>0</v>
      </c>
      <c r="S63" s="189">
        <f t="shared" si="13"/>
        <v>0</v>
      </c>
      <c r="T63" s="186">
        <f t="shared" si="13"/>
        <v>0</v>
      </c>
      <c r="U63" s="189">
        <f t="shared" si="13"/>
        <v>33</v>
      </c>
      <c r="V63" s="189">
        <f t="shared" si="13"/>
        <v>22</v>
      </c>
      <c r="W63" s="186">
        <f t="shared" si="13"/>
        <v>55</v>
      </c>
      <c r="X63" s="189">
        <f t="shared" si="13"/>
        <v>12</v>
      </c>
      <c r="Y63" s="189">
        <f t="shared" si="13"/>
        <v>12</v>
      </c>
      <c r="Z63" s="189">
        <f t="shared" si="13"/>
        <v>24</v>
      </c>
      <c r="AA63" s="185">
        <f t="shared" si="13"/>
        <v>250</v>
      </c>
      <c r="AB63" s="189">
        <f t="shared" si="13"/>
        <v>167</v>
      </c>
      <c r="AC63" s="186">
        <f>AC47+AC35+AC57+AC55+AC34+AC30+AC23+AC21+AC19+AC17+AC13+AC9+AC15+AC61+AC32+AC43+AC49+AC51+AC41+AC37+AC59+AC45+AC39</f>
        <v>417</v>
      </c>
    </row>
    <row r="64" spans="1:29" s="201" customFormat="1" ht="15.75" thickBot="1" x14ac:dyDescent="0.3">
      <c r="A64" s="212"/>
      <c r="B64" s="146"/>
      <c r="C64" s="191"/>
      <c r="D64" s="192"/>
      <c r="E64" s="209"/>
      <c r="F64" s="194"/>
      <c r="G64" s="194"/>
      <c r="H64" s="194"/>
      <c r="I64" s="196"/>
      <c r="J64" s="192"/>
      <c r="K64" s="210"/>
      <c r="L64" s="196"/>
      <c r="M64" s="192"/>
      <c r="N64" s="210"/>
      <c r="O64" s="196"/>
      <c r="P64" s="192"/>
      <c r="Q64" s="210"/>
      <c r="R64" s="192"/>
      <c r="S64" s="192"/>
      <c r="T64" s="210"/>
      <c r="U64" s="194"/>
      <c r="V64" s="194"/>
      <c r="W64" s="194"/>
      <c r="X64" s="196"/>
      <c r="Y64" s="192"/>
      <c r="Z64" s="192"/>
      <c r="AA64" s="191"/>
      <c r="AB64" s="211"/>
      <c r="AC64" s="209"/>
    </row>
    <row r="65" spans="1:29" s="144" customFormat="1" ht="15.75" thickBot="1" x14ac:dyDescent="0.3">
      <c r="A65" s="582" t="s">
        <v>220</v>
      </c>
      <c r="B65" s="583"/>
      <c r="C65" s="251"/>
      <c r="D65" s="357"/>
      <c r="E65" s="251"/>
      <c r="F65" s="357"/>
      <c r="G65" s="357"/>
      <c r="H65" s="357"/>
      <c r="I65" s="357"/>
      <c r="J65" s="357"/>
      <c r="K65" s="357"/>
      <c r="L65" s="357"/>
      <c r="M65" s="357"/>
      <c r="N65" s="357"/>
      <c r="O65" s="355"/>
      <c r="P65" s="355"/>
      <c r="Q65" s="355"/>
      <c r="R65" s="355"/>
      <c r="S65" s="355"/>
      <c r="T65" s="355"/>
      <c r="U65" s="357"/>
      <c r="V65" s="357"/>
      <c r="W65" s="357"/>
      <c r="X65" s="357"/>
      <c r="Y65" s="357"/>
      <c r="Z65" s="357"/>
      <c r="AA65" s="251"/>
      <c r="AB65" s="251"/>
      <c r="AC65" s="252"/>
    </row>
    <row r="66" spans="1:29" s="201" customFormat="1" ht="15.75" thickBot="1" x14ac:dyDescent="0.3">
      <c r="A66" s="253"/>
      <c r="B66" s="254"/>
      <c r="C66" s="255"/>
      <c r="D66" s="256"/>
      <c r="E66" s="257"/>
      <c r="F66" s="256"/>
      <c r="G66" s="256"/>
      <c r="H66" s="256"/>
      <c r="I66" s="258"/>
      <c r="J66" s="256"/>
      <c r="K66" s="259"/>
      <c r="L66" s="256"/>
      <c r="M66" s="256"/>
      <c r="N66" s="256"/>
      <c r="O66" s="260"/>
      <c r="P66" s="261"/>
      <c r="Q66" s="262"/>
      <c r="R66" s="261"/>
      <c r="S66" s="261"/>
      <c r="T66" s="262"/>
      <c r="U66" s="256"/>
      <c r="V66" s="256"/>
      <c r="W66" s="256"/>
      <c r="X66" s="258"/>
      <c r="Y66" s="256"/>
      <c r="Z66" s="256"/>
      <c r="AA66" s="255"/>
      <c r="AB66" s="263"/>
      <c r="AC66" s="257"/>
    </row>
    <row r="67" spans="1:29" s="144" customFormat="1" ht="15.75" thickBot="1" x14ac:dyDescent="0.3">
      <c r="A67" s="183" t="s">
        <v>221</v>
      </c>
      <c r="B67" s="184">
        <v>3100</v>
      </c>
      <c r="C67" s="185">
        <v>20</v>
      </c>
      <c r="D67" s="184">
        <v>39</v>
      </c>
      <c r="E67" s="186">
        <v>59</v>
      </c>
      <c r="F67" s="184"/>
      <c r="G67" s="184"/>
      <c r="H67" s="184"/>
      <c r="I67" s="187">
        <v>1</v>
      </c>
      <c r="J67" s="184"/>
      <c r="K67" s="188">
        <v>1</v>
      </c>
      <c r="L67" s="184">
        <v>1</v>
      </c>
      <c r="M67" s="184"/>
      <c r="N67" s="184">
        <v>1</v>
      </c>
      <c r="O67" s="187">
        <v>1</v>
      </c>
      <c r="P67" s="184"/>
      <c r="Q67" s="188">
        <v>1</v>
      </c>
      <c r="R67" s="184"/>
      <c r="S67" s="184"/>
      <c r="T67" s="188"/>
      <c r="U67" s="184">
        <v>3</v>
      </c>
      <c r="V67" s="184">
        <v>1</v>
      </c>
      <c r="W67" s="184">
        <v>4</v>
      </c>
      <c r="X67" s="187">
        <v>3</v>
      </c>
      <c r="Y67" s="184">
        <v>1</v>
      </c>
      <c r="Z67" s="184">
        <v>4</v>
      </c>
      <c r="AA67" s="185">
        <f>X67+U67+O67+L67+I67+F67+C67+R67</f>
        <v>29</v>
      </c>
      <c r="AB67" s="189">
        <f>Y67+V67+P67+M67+J67+G67+D67+S67</f>
        <v>41</v>
      </c>
      <c r="AC67" s="186">
        <f>Z67+W67+Q67+N67+K67+H67+E67+T67</f>
        <v>70</v>
      </c>
    </row>
    <row r="68" spans="1:29" s="144" customFormat="1" ht="15.75" thickBot="1" x14ac:dyDescent="0.3">
      <c r="A68" s="212"/>
      <c r="B68" s="146"/>
      <c r="C68" s="213"/>
      <c r="D68" s="195"/>
      <c r="E68" s="193"/>
      <c r="F68" s="195"/>
      <c r="G68" s="195"/>
      <c r="H68" s="195"/>
      <c r="I68" s="216"/>
      <c r="J68" s="195"/>
      <c r="K68" s="197"/>
      <c r="L68" s="195"/>
      <c r="M68" s="195"/>
      <c r="N68" s="195"/>
      <c r="O68" s="216"/>
      <c r="P68" s="195"/>
      <c r="Q68" s="197"/>
      <c r="R68" s="195"/>
      <c r="S68" s="195"/>
      <c r="T68" s="197"/>
      <c r="U68" s="195"/>
      <c r="V68" s="195"/>
      <c r="W68" s="195"/>
      <c r="X68" s="216"/>
      <c r="Y68" s="195"/>
      <c r="Z68" s="195"/>
      <c r="AA68" s="213"/>
      <c r="AB68" s="218"/>
      <c r="AC68" s="193"/>
    </row>
    <row r="69" spans="1:29" s="144" customFormat="1" ht="15" customHeight="1" thickBot="1" x14ac:dyDescent="0.3">
      <c r="A69" s="183" t="s">
        <v>222</v>
      </c>
      <c r="B69" s="184">
        <v>3900</v>
      </c>
      <c r="C69" s="185">
        <v>84</v>
      </c>
      <c r="D69" s="184">
        <v>154</v>
      </c>
      <c r="E69" s="186">
        <v>238</v>
      </c>
      <c r="F69" s="184">
        <v>2</v>
      </c>
      <c r="G69" s="184">
        <v>6</v>
      </c>
      <c r="H69" s="184">
        <v>8</v>
      </c>
      <c r="I69" s="187">
        <v>1</v>
      </c>
      <c r="J69" s="184"/>
      <c r="K69" s="188">
        <v>1</v>
      </c>
      <c r="L69" s="184">
        <v>6</v>
      </c>
      <c r="M69" s="184">
        <v>14</v>
      </c>
      <c r="N69" s="184">
        <v>20</v>
      </c>
      <c r="O69" s="187">
        <v>8</v>
      </c>
      <c r="P69" s="184">
        <v>8</v>
      </c>
      <c r="Q69" s="188">
        <v>16</v>
      </c>
      <c r="R69" s="184"/>
      <c r="S69" s="184"/>
      <c r="T69" s="188"/>
      <c r="U69" s="184">
        <v>6</v>
      </c>
      <c r="V69" s="184">
        <v>10</v>
      </c>
      <c r="W69" s="184">
        <v>16</v>
      </c>
      <c r="X69" s="187">
        <v>3</v>
      </c>
      <c r="Y69" s="184">
        <v>24</v>
      </c>
      <c r="Z69" s="184">
        <v>27</v>
      </c>
      <c r="AA69" s="185">
        <f>X69+U69+O69+L69+I69+F69+C69+R69</f>
        <v>110</v>
      </c>
      <c r="AB69" s="189">
        <f>Y69+V69+P69+M69+J69+G69+D69+S69</f>
        <v>216</v>
      </c>
      <c r="AC69" s="186">
        <f>Z69+W69+Q69+N69+K69+H69+E69+T69</f>
        <v>326</v>
      </c>
    </row>
    <row r="70" spans="1:29" s="144" customFormat="1" ht="15.75" thickBot="1" x14ac:dyDescent="0.3">
      <c r="A70" s="212"/>
      <c r="B70" s="146"/>
      <c r="C70" s="264"/>
      <c r="D70" s="146"/>
      <c r="E70" s="204"/>
      <c r="F70" s="146"/>
      <c r="G70" s="146"/>
      <c r="H70" s="146"/>
      <c r="I70" s="265"/>
      <c r="J70" s="146"/>
      <c r="K70" s="202"/>
      <c r="L70" s="146"/>
      <c r="M70" s="146"/>
      <c r="N70" s="146"/>
      <c r="O70" s="265"/>
      <c r="P70" s="146"/>
      <c r="Q70" s="202"/>
      <c r="R70" s="146"/>
      <c r="S70" s="146"/>
      <c r="T70" s="202"/>
      <c r="U70" s="146"/>
      <c r="V70" s="146"/>
      <c r="W70" s="146"/>
      <c r="X70" s="265"/>
      <c r="Y70" s="146"/>
      <c r="Z70" s="146"/>
      <c r="AA70" s="264"/>
      <c r="AB70" s="142"/>
      <c r="AC70" s="204"/>
    </row>
    <row r="71" spans="1:29" s="144" customFormat="1" ht="15" customHeight="1" thickBot="1" x14ac:dyDescent="0.3">
      <c r="A71" s="183" t="s">
        <v>223</v>
      </c>
      <c r="B71" s="184">
        <v>3901</v>
      </c>
      <c r="C71" s="185">
        <v>11</v>
      </c>
      <c r="D71" s="184">
        <v>15</v>
      </c>
      <c r="E71" s="186">
        <v>26</v>
      </c>
      <c r="F71" s="184">
        <v>2</v>
      </c>
      <c r="G71" s="184">
        <v>2</v>
      </c>
      <c r="H71" s="184">
        <v>4</v>
      </c>
      <c r="I71" s="187"/>
      <c r="J71" s="184"/>
      <c r="K71" s="188"/>
      <c r="L71" s="184">
        <v>2</v>
      </c>
      <c r="M71" s="184">
        <v>4</v>
      </c>
      <c r="N71" s="184">
        <v>6</v>
      </c>
      <c r="O71" s="187"/>
      <c r="P71" s="184"/>
      <c r="Q71" s="188"/>
      <c r="R71" s="184"/>
      <c r="S71" s="184"/>
      <c r="T71" s="188"/>
      <c r="U71" s="184"/>
      <c r="V71" s="184">
        <v>2</v>
      </c>
      <c r="W71" s="184">
        <v>2</v>
      </c>
      <c r="X71" s="187">
        <v>4</v>
      </c>
      <c r="Y71" s="184">
        <v>5</v>
      </c>
      <c r="Z71" s="184">
        <v>9</v>
      </c>
      <c r="AA71" s="185">
        <f>X71+U71+O71+L71+I71+F71+C71+R71</f>
        <v>19</v>
      </c>
      <c r="AB71" s="189">
        <f>Y71+V71+P71+M71+J71+G71+D71+S71</f>
        <v>28</v>
      </c>
      <c r="AC71" s="186">
        <f>Z71+W71+Q71+N71+K71+H71+E71+T71</f>
        <v>47</v>
      </c>
    </row>
    <row r="72" spans="1:29" s="144" customFormat="1" x14ac:dyDescent="0.25">
      <c r="A72" s="212"/>
      <c r="B72" s="146"/>
      <c r="C72" s="213"/>
      <c r="D72" s="195"/>
      <c r="E72" s="193"/>
      <c r="F72" s="195"/>
      <c r="G72" s="195"/>
      <c r="H72" s="195"/>
      <c r="I72" s="216"/>
      <c r="J72" s="195"/>
      <c r="K72" s="197"/>
      <c r="L72" s="195"/>
      <c r="M72" s="195"/>
      <c r="N72" s="195"/>
      <c r="O72" s="216"/>
      <c r="P72" s="195"/>
      <c r="Q72" s="197"/>
      <c r="R72" s="195"/>
      <c r="S72" s="195"/>
      <c r="T72" s="197"/>
      <c r="U72" s="195"/>
      <c r="V72" s="195"/>
      <c r="W72" s="195"/>
      <c r="X72" s="216"/>
      <c r="Y72" s="195"/>
      <c r="Z72" s="195"/>
      <c r="AA72" s="213"/>
      <c r="AB72" s="218"/>
      <c r="AC72" s="193"/>
    </row>
    <row r="73" spans="1:29" s="144" customFormat="1" x14ac:dyDescent="0.25">
      <c r="A73" s="190" t="s">
        <v>224</v>
      </c>
      <c r="B73" s="146">
        <v>3100</v>
      </c>
      <c r="C73" s="181"/>
      <c r="D73" s="203"/>
      <c r="E73" s="204"/>
      <c r="F73" s="224"/>
      <c r="G73" s="224">
        <v>1</v>
      </c>
      <c r="H73" s="145">
        <v>1</v>
      </c>
      <c r="I73" s="205"/>
      <c r="J73" s="203"/>
      <c r="K73" s="202"/>
      <c r="L73" s="224"/>
      <c r="M73" s="224"/>
      <c r="N73" s="145"/>
      <c r="O73" s="205"/>
      <c r="P73" s="203"/>
      <c r="Q73" s="202"/>
      <c r="R73" s="203"/>
      <c r="S73" s="203"/>
      <c r="T73" s="202"/>
      <c r="U73" s="224"/>
      <c r="V73" s="224"/>
      <c r="W73" s="145"/>
      <c r="X73" s="205"/>
      <c r="Y73" s="203"/>
      <c r="Z73" s="146"/>
      <c r="AA73" s="181">
        <f t="shared" ref="AA73:AC82" si="14">X73+U73+O73+L73+I73+F73+C73+R73</f>
        <v>0</v>
      </c>
      <c r="AB73" s="143">
        <f t="shared" si="14"/>
        <v>1</v>
      </c>
      <c r="AC73" s="204">
        <f t="shared" si="14"/>
        <v>1</v>
      </c>
    </row>
    <row r="74" spans="1:29" s="144" customFormat="1" x14ac:dyDescent="0.25">
      <c r="A74" s="190" t="s">
        <v>225</v>
      </c>
      <c r="B74" s="146">
        <v>3200</v>
      </c>
      <c r="C74" s="181">
        <v>2</v>
      </c>
      <c r="D74" s="203">
        <v>1</v>
      </c>
      <c r="E74" s="204">
        <v>3</v>
      </c>
      <c r="F74" s="224"/>
      <c r="G74" s="224"/>
      <c r="H74" s="145"/>
      <c r="I74" s="205"/>
      <c r="J74" s="203"/>
      <c r="K74" s="202"/>
      <c r="L74" s="224"/>
      <c r="M74" s="224"/>
      <c r="N74" s="145"/>
      <c r="O74" s="205"/>
      <c r="P74" s="203"/>
      <c r="Q74" s="202"/>
      <c r="R74" s="203"/>
      <c r="S74" s="203"/>
      <c r="T74" s="202"/>
      <c r="U74" s="224"/>
      <c r="V74" s="224"/>
      <c r="W74" s="145"/>
      <c r="X74" s="205"/>
      <c r="Y74" s="203"/>
      <c r="Z74" s="146"/>
      <c r="AA74" s="181">
        <f t="shared" si="14"/>
        <v>2</v>
      </c>
      <c r="AB74" s="143">
        <f t="shared" si="14"/>
        <v>1</v>
      </c>
      <c r="AC74" s="204">
        <f t="shared" si="14"/>
        <v>3</v>
      </c>
    </row>
    <row r="75" spans="1:29" s="144" customFormat="1" x14ac:dyDescent="0.25">
      <c r="A75" s="190" t="s">
        <v>226</v>
      </c>
      <c r="B75" s="146">
        <v>3300</v>
      </c>
      <c r="C75" s="181"/>
      <c r="D75" s="203"/>
      <c r="E75" s="204"/>
      <c r="F75" s="224"/>
      <c r="G75" s="224"/>
      <c r="H75" s="145"/>
      <c r="I75" s="205"/>
      <c r="J75" s="203"/>
      <c r="K75" s="202"/>
      <c r="L75" s="224"/>
      <c r="M75" s="224"/>
      <c r="N75" s="145"/>
      <c r="O75" s="205"/>
      <c r="P75" s="203"/>
      <c r="Q75" s="202"/>
      <c r="R75" s="203"/>
      <c r="S75" s="203"/>
      <c r="T75" s="202"/>
      <c r="U75" s="224">
        <v>1</v>
      </c>
      <c r="V75" s="224"/>
      <c r="W75" s="145">
        <v>1</v>
      </c>
      <c r="X75" s="205"/>
      <c r="Y75" s="203"/>
      <c r="Z75" s="146"/>
      <c r="AA75" s="181">
        <f t="shared" si="14"/>
        <v>1</v>
      </c>
      <c r="AB75" s="143">
        <f t="shared" si="14"/>
        <v>0</v>
      </c>
      <c r="AC75" s="204">
        <f t="shared" si="14"/>
        <v>1</v>
      </c>
    </row>
    <row r="76" spans="1:29" s="144" customFormat="1" x14ac:dyDescent="0.25">
      <c r="A76" s="190" t="s">
        <v>227</v>
      </c>
      <c r="B76" s="146">
        <v>3305</v>
      </c>
      <c r="C76" s="181"/>
      <c r="D76" s="203"/>
      <c r="E76" s="204"/>
      <c r="F76" s="224"/>
      <c r="G76" s="224"/>
      <c r="H76" s="145"/>
      <c r="I76" s="205"/>
      <c r="J76" s="203"/>
      <c r="K76" s="202"/>
      <c r="L76" s="224"/>
      <c r="M76" s="224"/>
      <c r="N76" s="145"/>
      <c r="O76" s="205"/>
      <c r="P76" s="203"/>
      <c r="Q76" s="202"/>
      <c r="R76" s="203"/>
      <c r="S76" s="203"/>
      <c r="T76" s="202"/>
      <c r="U76" s="224"/>
      <c r="V76" s="224">
        <v>1</v>
      </c>
      <c r="W76" s="145">
        <v>1</v>
      </c>
      <c r="X76" s="205"/>
      <c r="Y76" s="203"/>
      <c r="Z76" s="146"/>
      <c r="AA76" s="181">
        <f t="shared" si="14"/>
        <v>0</v>
      </c>
      <c r="AB76" s="143">
        <f t="shared" si="14"/>
        <v>1</v>
      </c>
      <c r="AC76" s="204">
        <f t="shared" si="14"/>
        <v>1</v>
      </c>
    </row>
    <row r="77" spans="1:29" s="144" customFormat="1" x14ac:dyDescent="0.25">
      <c r="A77" s="190" t="s">
        <v>228</v>
      </c>
      <c r="B77" s="146">
        <v>3400</v>
      </c>
      <c r="C77" s="181">
        <v>2</v>
      </c>
      <c r="D77" s="203"/>
      <c r="E77" s="182">
        <v>2</v>
      </c>
      <c r="F77" s="224"/>
      <c r="G77" s="224"/>
      <c r="H77" s="224"/>
      <c r="I77" s="205"/>
      <c r="J77" s="203"/>
      <c r="K77" s="266"/>
      <c r="L77" s="224">
        <v>1</v>
      </c>
      <c r="M77" s="224"/>
      <c r="N77" s="224">
        <v>1</v>
      </c>
      <c r="O77" s="205"/>
      <c r="P77" s="203"/>
      <c r="Q77" s="266"/>
      <c r="R77" s="203"/>
      <c r="S77" s="203"/>
      <c r="T77" s="202"/>
      <c r="U77" s="224"/>
      <c r="V77" s="224"/>
      <c r="W77" s="224"/>
      <c r="X77" s="205"/>
      <c r="Y77" s="203"/>
      <c r="Z77" s="203"/>
      <c r="AA77" s="181">
        <f t="shared" si="14"/>
        <v>3</v>
      </c>
      <c r="AB77" s="143">
        <f t="shared" si="14"/>
        <v>0</v>
      </c>
      <c r="AC77" s="204">
        <f t="shared" si="14"/>
        <v>3</v>
      </c>
    </row>
    <row r="78" spans="1:29" s="144" customFormat="1" x14ac:dyDescent="0.25">
      <c r="A78" s="190" t="s">
        <v>229</v>
      </c>
      <c r="B78" s="146">
        <v>3500</v>
      </c>
      <c r="C78" s="181">
        <v>1</v>
      </c>
      <c r="D78" s="203">
        <v>2</v>
      </c>
      <c r="E78" s="204">
        <v>3</v>
      </c>
      <c r="F78" s="224">
        <v>1</v>
      </c>
      <c r="G78" s="224">
        <v>1</v>
      </c>
      <c r="H78" s="145">
        <v>2</v>
      </c>
      <c r="I78" s="205"/>
      <c r="J78" s="203"/>
      <c r="K78" s="202"/>
      <c r="L78" s="224"/>
      <c r="M78" s="224"/>
      <c r="N78" s="145"/>
      <c r="O78" s="205"/>
      <c r="P78" s="203"/>
      <c r="Q78" s="202"/>
      <c r="R78" s="203"/>
      <c r="S78" s="203"/>
      <c r="T78" s="202"/>
      <c r="U78" s="224"/>
      <c r="V78" s="224"/>
      <c r="W78" s="145"/>
      <c r="X78" s="205"/>
      <c r="Y78" s="203"/>
      <c r="Z78" s="146"/>
      <c r="AA78" s="181">
        <f t="shared" si="14"/>
        <v>2</v>
      </c>
      <c r="AB78" s="143">
        <f t="shared" si="14"/>
        <v>3</v>
      </c>
      <c r="AC78" s="204">
        <f t="shared" si="14"/>
        <v>5</v>
      </c>
    </row>
    <row r="79" spans="1:29" s="144" customFormat="1" x14ac:dyDescent="0.25">
      <c r="A79" s="190" t="s">
        <v>230</v>
      </c>
      <c r="B79" s="146">
        <v>3600</v>
      </c>
      <c r="C79" s="181"/>
      <c r="D79" s="203"/>
      <c r="E79" s="204"/>
      <c r="F79" s="224"/>
      <c r="G79" s="224"/>
      <c r="H79" s="145"/>
      <c r="I79" s="205"/>
      <c r="J79" s="203"/>
      <c r="K79" s="202"/>
      <c r="L79" s="224"/>
      <c r="M79" s="224"/>
      <c r="N79" s="145"/>
      <c r="O79" s="205"/>
      <c r="P79" s="203"/>
      <c r="Q79" s="202"/>
      <c r="R79" s="203"/>
      <c r="S79" s="203"/>
      <c r="T79" s="202"/>
      <c r="U79" s="224">
        <v>1</v>
      </c>
      <c r="V79" s="224"/>
      <c r="W79" s="145">
        <v>1</v>
      </c>
      <c r="X79" s="205"/>
      <c r="Y79" s="203"/>
      <c r="Z79" s="146"/>
      <c r="AA79" s="181">
        <f t="shared" si="14"/>
        <v>1</v>
      </c>
      <c r="AB79" s="143">
        <f t="shared" si="14"/>
        <v>0</v>
      </c>
      <c r="AC79" s="204">
        <f t="shared" si="14"/>
        <v>1</v>
      </c>
    </row>
    <row r="80" spans="1:29" s="144" customFormat="1" x14ac:dyDescent="0.25">
      <c r="A80" s="190" t="s">
        <v>231</v>
      </c>
      <c r="B80" s="146">
        <v>3705</v>
      </c>
      <c r="C80" s="181">
        <v>1</v>
      </c>
      <c r="D80" s="203">
        <v>1</v>
      </c>
      <c r="E80" s="182">
        <v>2</v>
      </c>
      <c r="F80" s="224"/>
      <c r="G80" s="224"/>
      <c r="H80" s="224"/>
      <c r="I80" s="205"/>
      <c r="J80" s="203"/>
      <c r="K80" s="266"/>
      <c r="L80" s="224"/>
      <c r="M80" s="224"/>
      <c r="N80" s="224"/>
      <c r="O80" s="205"/>
      <c r="P80" s="203"/>
      <c r="Q80" s="266"/>
      <c r="R80" s="203"/>
      <c r="S80" s="203"/>
      <c r="T80" s="202"/>
      <c r="U80" s="224"/>
      <c r="V80" s="224"/>
      <c r="W80" s="224"/>
      <c r="X80" s="205"/>
      <c r="Y80" s="203"/>
      <c r="Z80" s="203"/>
      <c r="AA80" s="181">
        <f t="shared" si="14"/>
        <v>1</v>
      </c>
      <c r="AB80" s="143">
        <f t="shared" si="14"/>
        <v>1</v>
      </c>
      <c r="AC80" s="204">
        <f t="shared" si="14"/>
        <v>2</v>
      </c>
    </row>
    <row r="81" spans="1:30" s="144" customFormat="1" ht="15.75" thickBot="1" x14ac:dyDescent="0.3">
      <c r="A81" s="190" t="s">
        <v>232</v>
      </c>
      <c r="B81" s="146">
        <v>3805</v>
      </c>
      <c r="C81" s="181">
        <v>0</v>
      </c>
      <c r="D81" s="203">
        <v>0</v>
      </c>
      <c r="E81" s="204">
        <f t="shared" ref="E81" si="15">C81+D81</f>
        <v>0</v>
      </c>
      <c r="F81" s="224">
        <v>0</v>
      </c>
      <c r="G81" s="224">
        <v>0</v>
      </c>
      <c r="H81" s="145">
        <f t="shared" ref="H81" si="16">F81+G81</f>
        <v>0</v>
      </c>
      <c r="I81" s="205">
        <v>0</v>
      </c>
      <c r="J81" s="203">
        <v>0</v>
      </c>
      <c r="K81" s="202">
        <f t="shared" ref="K81" si="17">I81+J81</f>
        <v>0</v>
      </c>
      <c r="L81" s="224">
        <v>0</v>
      </c>
      <c r="M81" s="224">
        <v>0</v>
      </c>
      <c r="N81" s="145">
        <f t="shared" ref="N81" si="18">L81+M81</f>
        <v>0</v>
      </c>
      <c r="O81" s="205">
        <v>0</v>
      </c>
      <c r="P81" s="203">
        <v>0</v>
      </c>
      <c r="Q81" s="202">
        <f t="shared" ref="Q81" si="19">O81+P81</f>
        <v>0</v>
      </c>
      <c r="R81" s="203">
        <v>0</v>
      </c>
      <c r="S81" s="203">
        <v>0</v>
      </c>
      <c r="T81" s="202">
        <f t="shared" ref="T81" si="20">R81+S81</f>
        <v>0</v>
      </c>
      <c r="U81" s="224">
        <v>0</v>
      </c>
      <c r="V81" s="224">
        <v>0</v>
      </c>
      <c r="W81" s="145">
        <f t="shared" ref="W81" si="21">U81+V81</f>
        <v>0</v>
      </c>
      <c r="X81" s="205">
        <v>0</v>
      </c>
      <c r="Y81" s="203">
        <v>0</v>
      </c>
      <c r="Z81" s="146">
        <f t="shared" ref="Z81" si="22">X81+Y81</f>
        <v>0</v>
      </c>
      <c r="AA81" s="181">
        <f t="shared" si="14"/>
        <v>0</v>
      </c>
      <c r="AB81" s="143">
        <f t="shared" si="14"/>
        <v>0</v>
      </c>
      <c r="AC81" s="204">
        <f t="shared" si="14"/>
        <v>0</v>
      </c>
    </row>
    <row r="82" spans="1:30" s="144" customFormat="1" ht="15.75" thickBot="1" x14ac:dyDescent="0.3">
      <c r="A82" s="183" t="s">
        <v>233</v>
      </c>
      <c r="B82" s="184"/>
      <c r="C82" s="185">
        <f t="shared" ref="C82:Z82" si="23">SUM(C73:C81)</f>
        <v>6</v>
      </c>
      <c r="D82" s="184">
        <f t="shared" si="23"/>
        <v>4</v>
      </c>
      <c r="E82" s="186">
        <f t="shared" si="23"/>
        <v>10</v>
      </c>
      <c r="F82" s="184">
        <f t="shared" si="23"/>
        <v>1</v>
      </c>
      <c r="G82" s="184">
        <f t="shared" si="23"/>
        <v>2</v>
      </c>
      <c r="H82" s="188">
        <f t="shared" si="23"/>
        <v>3</v>
      </c>
      <c r="I82" s="187">
        <f t="shared" si="23"/>
        <v>0</v>
      </c>
      <c r="J82" s="184">
        <f t="shared" si="23"/>
        <v>0</v>
      </c>
      <c r="K82" s="188">
        <f t="shared" si="23"/>
        <v>0</v>
      </c>
      <c r="L82" s="184">
        <f t="shared" si="23"/>
        <v>1</v>
      </c>
      <c r="M82" s="184">
        <f t="shared" si="23"/>
        <v>0</v>
      </c>
      <c r="N82" s="184">
        <f t="shared" si="23"/>
        <v>1</v>
      </c>
      <c r="O82" s="187">
        <f t="shared" si="23"/>
        <v>0</v>
      </c>
      <c r="P82" s="184">
        <f t="shared" si="23"/>
        <v>0</v>
      </c>
      <c r="Q82" s="188">
        <f t="shared" si="23"/>
        <v>0</v>
      </c>
      <c r="R82" s="187">
        <f t="shared" si="23"/>
        <v>0</v>
      </c>
      <c r="S82" s="184">
        <f t="shared" si="23"/>
        <v>0</v>
      </c>
      <c r="T82" s="188">
        <f t="shared" si="23"/>
        <v>0</v>
      </c>
      <c r="U82" s="184">
        <f t="shared" si="23"/>
        <v>2</v>
      </c>
      <c r="V82" s="184">
        <f t="shared" si="23"/>
        <v>1</v>
      </c>
      <c r="W82" s="184">
        <f t="shared" si="23"/>
        <v>3</v>
      </c>
      <c r="X82" s="187">
        <f t="shared" si="23"/>
        <v>0</v>
      </c>
      <c r="Y82" s="184">
        <f t="shared" si="23"/>
        <v>0</v>
      </c>
      <c r="Z82" s="184">
        <f t="shared" si="23"/>
        <v>0</v>
      </c>
      <c r="AA82" s="185">
        <f t="shared" si="14"/>
        <v>10</v>
      </c>
      <c r="AB82" s="189">
        <f t="shared" si="14"/>
        <v>7</v>
      </c>
      <c r="AC82" s="186">
        <f t="shared" si="14"/>
        <v>17</v>
      </c>
    </row>
    <row r="83" spans="1:30" ht="15" customHeight="1" thickBot="1" x14ac:dyDescent="0.3">
      <c r="A83" s="190"/>
      <c r="B83" s="267"/>
      <c r="C83" s="241"/>
      <c r="D83" s="242"/>
      <c r="E83" s="268"/>
      <c r="F83" s="244"/>
      <c r="G83" s="244"/>
      <c r="H83" s="269"/>
      <c r="I83" s="244"/>
      <c r="J83" s="244"/>
      <c r="K83" s="269"/>
      <c r="L83" s="244"/>
      <c r="M83" s="244"/>
      <c r="N83" s="269"/>
      <c r="O83" s="244"/>
      <c r="P83" s="244"/>
      <c r="Q83" s="269"/>
      <c r="R83" s="242"/>
      <c r="S83" s="242"/>
      <c r="T83" s="245"/>
      <c r="U83" s="244"/>
      <c r="V83" s="244"/>
      <c r="W83" s="270"/>
      <c r="X83" s="271"/>
      <c r="Y83" s="244"/>
      <c r="Z83" s="269"/>
      <c r="AA83" s="246"/>
      <c r="AB83" s="246"/>
      <c r="AC83" s="268"/>
    </row>
    <row r="84" spans="1:30" s="207" customFormat="1" thickBot="1" x14ac:dyDescent="0.25">
      <c r="A84" s="183" t="s">
        <v>234</v>
      </c>
      <c r="B84" s="184">
        <v>3550</v>
      </c>
      <c r="C84" s="185">
        <v>2</v>
      </c>
      <c r="D84" s="184">
        <v>10</v>
      </c>
      <c r="E84" s="186">
        <v>12</v>
      </c>
      <c r="F84" s="184"/>
      <c r="G84" s="184"/>
      <c r="H84" s="188"/>
      <c r="I84" s="187"/>
      <c r="J84" s="184"/>
      <c r="K84" s="188"/>
      <c r="L84" s="184"/>
      <c r="M84" s="184">
        <v>2</v>
      </c>
      <c r="N84" s="188">
        <v>2</v>
      </c>
      <c r="O84" s="187"/>
      <c r="P84" s="184"/>
      <c r="Q84" s="188"/>
      <c r="R84" s="187"/>
      <c r="S84" s="184"/>
      <c r="T84" s="188"/>
      <c r="U84" s="184">
        <v>2</v>
      </c>
      <c r="V84" s="184"/>
      <c r="W84" s="184">
        <v>2</v>
      </c>
      <c r="X84" s="187"/>
      <c r="Y84" s="184">
        <v>1</v>
      </c>
      <c r="Z84" s="188">
        <v>1</v>
      </c>
      <c r="AA84" s="185">
        <f>X84+U84+O84+L84+I84+F84+C84+R84</f>
        <v>4</v>
      </c>
      <c r="AB84" s="189">
        <f>Y84+V84+P84+M84+J84+G84+D84+S84</f>
        <v>13</v>
      </c>
      <c r="AC84" s="186">
        <f>Z84+W84+Q84+N84+K84+H84+E84+T84</f>
        <v>17</v>
      </c>
    </row>
    <row r="85" spans="1:30" s="201" customFormat="1" ht="15.75" thickBot="1" x14ac:dyDescent="0.3">
      <c r="A85" s="190"/>
      <c r="B85" s="146"/>
      <c r="C85" s="272"/>
      <c r="D85" s="242"/>
      <c r="E85" s="243"/>
      <c r="F85" s="242"/>
      <c r="G85" s="242"/>
      <c r="H85" s="242"/>
      <c r="I85" s="271"/>
      <c r="J85" s="242"/>
      <c r="K85" s="245"/>
      <c r="L85" s="242"/>
      <c r="M85" s="242"/>
      <c r="N85" s="242"/>
      <c r="O85" s="271"/>
      <c r="P85" s="242"/>
      <c r="Q85" s="245"/>
      <c r="R85" s="242"/>
      <c r="S85" s="242"/>
      <c r="T85" s="245"/>
      <c r="U85" s="242"/>
      <c r="V85" s="242"/>
      <c r="W85" s="242"/>
      <c r="X85" s="271"/>
      <c r="Y85" s="242"/>
      <c r="Z85" s="242"/>
      <c r="AA85" s="273"/>
      <c r="AB85" s="211"/>
      <c r="AC85" s="209"/>
    </row>
    <row r="86" spans="1:30" s="201" customFormat="1" ht="15.75" thickBot="1" x14ac:dyDescent="0.3">
      <c r="A86" s="183" t="s">
        <v>218</v>
      </c>
      <c r="B86" s="184">
        <v>7901</v>
      </c>
      <c r="C86" s="274"/>
      <c r="D86" s="238"/>
      <c r="E86" s="186"/>
      <c r="F86" s="238"/>
      <c r="G86" s="238"/>
      <c r="H86" s="184"/>
      <c r="I86" s="183"/>
      <c r="J86" s="238"/>
      <c r="K86" s="188"/>
      <c r="L86" s="238"/>
      <c r="M86" s="238"/>
      <c r="N86" s="188"/>
      <c r="O86" s="238"/>
      <c r="P86" s="238"/>
      <c r="Q86" s="188"/>
      <c r="R86" s="184"/>
      <c r="S86" s="184"/>
      <c r="T86" s="188"/>
      <c r="U86" s="184">
        <v>1</v>
      </c>
      <c r="V86" s="184"/>
      <c r="W86" s="184">
        <v>1</v>
      </c>
      <c r="X86" s="187"/>
      <c r="Y86" s="184"/>
      <c r="Z86" s="188"/>
      <c r="AA86" s="185">
        <f>X86+U86+O86+L86+I86+F86+C86+R86</f>
        <v>1</v>
      </c>
      <c r="AB86" s="189">
        <f>Y86+V86+P86+M86+J86+G86+D86+S86</f>
        <v>0</v>
      </c>
      <c r="AC86" s="186">
        <f>Z86+W86+Q86+N86+K86+H86+E86+T86</f>
        <v>1</v>
      </c>
    </row>
    <row r="87" spans="1:30" s="201" customFormat="1" ht="15.75" thickBot="1" x14ac:dyDescent="0.3">
      <c r="A87" s="190"/>
      <c r="B87" s="146"/>
      <c r="C87" s="275"/>
      <c r="D87" s="270"/>
      <c r="E87" s="268"/>
      <c r="F87" s="242"/>
      <c r="G87" s="242"/>
      <c r="H87" s="242"/>
      <c r="I87" s="271"/>
      <c r="J87" s="242"/>
      <c r="K87" s="245"/>
      <c r="L87" s="242"/>
      <c r="M87" s="242"/>
      <c r="N87" s="242"/>
      <c r="O87" s="276"/>
      <c r="P87" s="242"/>
      <c r="Q87" s="245"/>
      <c r="R87" s="242"/>
      <c r="S87" s="242"/>
      <c r="T87" s="245"/>
      <c r="U87" s="242"/>
      <c r="V87" s="242"/>
      <c r="W87" s="242"/>
      <c r="X87" s="277"/>
      <c r="Y87" s="242"/>
      <c r="Z87" s="242"/>
      <c r="AA87" s="278"/>
      <c r="AB87" s="211"/>
      <c r="AC87" s="209"/>
    </row>
    <row r="88" spans="1:30" s="144" customFormat="1" ht="15.75" thickBot="1" x14ac:dyDescent="0.3">
      <c r="A88" s="206" t="s">
        <v>235</v>
      </c>
      <c r="B88" s="188"/>
      <c r="C88" s="189">
        <f t="shared" ref="C88:Z88" si="24">C67+C82+C69+C84+C71+C86</f>
        <v>123</v>
      </c>
      <c r="D88" s="189">
        <f t="shared" si="24"/>
        <v>222</v>
      </c>
      <c r="E88" s="186">
        <f t="shared" si="24"/>
        <v>345</v>
      </c>
      <c r="F88" s="189">
        <f t="shared" si="24"/>
        <v>5</v>
      </c>
      <c r="G88" s="189">
        <f t="shared" si="24"/>
        <v>10</v>
      </c>
      <c r="H88" s="186">
        <f t="shared" si="24"/>
        <v>15</v>
      </c>
      <c r="I88" s="189">
        <f t="shared" si="24"/>
        <v>2</v>
      </c>
      <c r="J88" s="189">
        <f t="shared" si="24"/>
        <v>0</v>
      </c>
      <c r="K88" s="186">
        <f t="shared" si="24"/>
        <v>2</v>
      </c>
      <c r="L88" s="189">
        <f t="shared" si="24"/>
        <v>10</v>
      </c>
      <c r="M88" s="189">
        <f t="shared" si="24"/>
        <v>20</v>
      </c>
      <c r="N88" s="186">
        <f t="shared" si="24"/>
        <v>30</v>
      </c>
      <c r="O88" s="189">
        <f t="shared" si="24"/>
        <v>9</v>
      </c>
      <c r="P88" s="189">
        <f t="shared" si="24"/>
        <v>8</v>
      </c>
      <c r="Q88" s="186">
        <f t="shared" si="24"/>
        <v>17</v>
      </c>
      <c r="R88" s="189">
        <f t="shared" si="24"/>
        <v>0</v>
      </c>
      <c r="S88" s="189">
        <f t="shared" si="24"/>
        <v>0</v>
      </c>
      <c r="T88" s="186">
        <f t="shared" si="24"/>
        <v>0</v>
      </c>
      <c r="U88" s="189">
        <f t="shared" si="24"/>
        <v>14</v>
      </c>
      <c r="V88" s="189">
        <f t="shared" si="24"/>
        <v>14</v>
      </c>
      <c r="W88" s="186">
        <f t="shared" si="24"/>
        <v>28</v>
      </c>
      <c r="X88" s="189">
        <f t="shared" si="24"/>
        <v>10</v>
      </c>
      <c r="Y88" s="189">
        <f t="shared" si="24"/>
        <v>31</v>
      </c>
      <c r="Z88" s="186">
        <f t="shared" si="24"/>
        <v>41</v>
      </c>
      <c r="AA88" s="185">
        <f>X88+U88+O88+L88+I88+F88+C88+R88</f>
        <v>173</v>
      </c>
      <c r="AB88" s="189">
        <f>Y88+V88+P88+M88+J88+G88+D88+S88</f>
        <v>305</v>
      </c>
      <c r="AC88" s="186">
        <f>Z88+W88+Q88+N88+K88+H88+E88+T88</f>
        <v>478</v>
      </c>
      <c r="AD88" s="207"/>
    </row>
    <row r="89" spans="1:30" s="201" customFormat="1" ht="15.75" thickBot="1" x14ac:dyDescent="0.3">
      <c r="A89" s="190"/>
      <c r="B89" s="184"/>
      <c r="C89" s="231"/>
      <c r="D89" s="232"/>
      <c r="E89" s="233"/>
      <c r="F89" s="232"/>
      <c r="G89" s="232"/>
      <c r="H89" s="232"/>
      <c r="I89" s="276"/>
      <c r="J89" s="232"/>
      <c r="K89" s="234"/>
      <c r="L89" s="232"/>
      <c r="M89" s="232"/>
      <c r="N89" s="232"/>
      <c r="O89" s="276"/>
      <c r="P89" s="232"/>
      <c r="Q89" s="234"/>
      <c r="R89" s="232"/>
      <c r="S89" s="232"/>
      <c r="T89" s="234"/>
      <c r="U89" s="232"/>
      <c r="V89" s="232"/>
      <c r="W89" s="232"/>
      <c r="X89" s="276"/>
      <c r="Y89" s="232"/>
      <c r="Z89" s="232"/>
      <c r="AA89" s="278"/>
      <c r="AB89" s="227"/>
      <c r="AC89" s="209"/>
    </row>
    <row r="90" spans="1:30" s="144" customFormat="1" ht="15.75" thickBot="1" x14ac:dyDescent="0.3">
      <c r="A90" s="279" t="s">
        <v>236</v>
      </c>
      <c r="B90" s="163"/>
      <c r="C90" s="280"/>
      <c r="D90" s="281"/>
      <c r="E90" s="280"/>
      <c r="F90" s="281"/>
      <c r="G90" s="281"/>
      <c r="H90" s="281"/>
      <c r="I90" s="281"/>
      <c r="J90" s="281"/>
      <c r="K90" s="281"/>
      <c r="L90" s="281"/>
      <c r="M90" s="281"/>
      <c r="N90" s="281"/>
      <c r="O90" s="281"/>
      <c r="P90" s="281"/>
      <c r="Q90" s="281"/>
      <c r="R90" s="281"/>
      <c r="S90" s="281"/>
      <c r="T90" s="281"/>
      <c r="U90" s="281"/>
      <c r="V90" s="281"/>
      <c r="W90" s="281"/>
      <c r="X90" s="281"/>
      <c r="Y90" s="281"/>
      <c r="Z90" s="281"/>
      <c r="AA90" s="282"/>
      <c r="AB90" s="282"/>
      <c r="AC90" s="283"/>
    </row>
    <row r="91" spans="1:30" s="144" customFormat="1" hidden="1" x14ac:dyDescent="0.25">
      <c r="A91" s="190" t="s">
        <v>237</v>
      </c>
      <c r="B91" s="146">
        <v>4600</v>
      </c>
      <c r="C91" s="198">
        <v>0</v>
      </c>
      <c r="D91" s="284">
        <v>0</v>
      </c>
      <c r="E91" s="219">
        <f>C91+D91</f>
        <v>0</v>
      </c>
      <c r="F91" s="194">
        <v>0</v>
      </c>
      <c r="G91" s="194">
        <v>0</v>
      </c>
      <c r="H91" s="195">
        <f>F91+G91</f>
        <v>0</v>
      </c>
      <c r="I91" s="196">
        <v>0</v>
      </c>
      <c r="J91" s="192">
        <v>0</v>
      </c>
      <c r="K91" s="197">
        <f>I91+J91</f>
        <v>0</v>
      </c>
      <c r="L91" s="194">
        <v>0</v>
      </c>
      <c r="M91" s="194">
        <v>0</v>
      </c>
      <c r="N91" s="195">
        <f>L91+M91</f>
        <v>0</v>
      </c>
      <c r="O91" s="196">
        <v>0</v>
      </c>
      <c r="P91" s="192">
        <v>0</v>
      </c>
      <c r="Q91" s="195">
        <f>O91+P91</f>
        <v>0</v>
      </c>
      <c r="R91" s="285"/>
      <c r="S91" s="220"/>
      <c r="T91" s="221"/>
      <c r="U91" s="194">
        <v>0</v>
      </c>
      <c r="V91" s="194">
        <v>0</v>
      </c>
      <c r="W91" s="195">
        <f>U91+V91</f>
        <v>0</v>
      </c>
      <c r="X91" s="196">
        <v>0</v>
      </c>
      <c r="Y91" s="192">
        <v>0</v>
      </c>
      <c r="Z91" s="195">
        <f>X91+Y91</f>
        <v>0</v>
      </c>
      <c r="AA91" s="191">
        <f>X91+U91+O91+L91+I91+F91+C91</f>
        <v>0</v>
      </c>
      <c r="AB91" s="211">
        <f>Y91+V91+P91+M91+J91+G91+D91</f>
        <v>0</v>
      </c>
      <c r="AC91" s="193">
        <f>Z91+W91+Q91+N91+K91+H91+E91</f>
        <v>0</v>
      </c>
    </row>
    <row r="92" spans="1:30" s="297" customFormat="1" x14ac:dyDescent="0.25">
      <c r="A92" s="286"/>
      <c r="B92" s="287"/>
      <c r="C92" s="288"/>
      <c r="D92" s="289"/>
      <c r="E92" s="290"/>
      <c r="F92" s="289"/>
      <c r="G92" s="289"/>
      <c r="H92" s="291"/>
      <c r="I92" s="292"/>
      <c r="J92" s="289"/>
      <c r="K92" s="293"/>
      <c r="L92" s="289"/>
      <c r="M92" s="289"/>
      <c r="N92" s="291"/>
      <c r="O92" s="292"/>
      <c r="P92" s="289"/>
      <c r="Q92" s="291"/>
      <c r="R92" s="294"/>
      <c r="S92" s="291"/>
      <c r="T92" s="291"/>
      <c r="U92" s="292"/>
      <c r="V92" s="289"/>
      <c r="W92" s="293"/>
      <c r="X92" s="292"/>
      <c r="Y92" s="289"/>
      <c r="Z92" s="293"/>
      <c r="AA92" s="288"/>
      <c r="AB92" s="295"/>
      <c r="AC92" s="296"/>
    </row>
    <row r="93" spans="1:30" s="144" customFormat="1" x14ac:dyDescent="0.25">
      <c r="A93" s="190" t="s">
        <v>238</v>
      </c>
      <c r="B93" s="146">
        <v>4951</v>
      </c>
      <c r="C93" s="181">
        <v>36</v>
      </c>
      <c r="D93" s="203">
        <v>13</v>
      </c>
      <c r="E93" s="204">
        <v>49</v>
      </c>
      <c r="F93" s="203">
        <v>14</v>
      </c>
      <c r="G93" s="203">
        <v>1</v>
      </c>
      <c r="H93" s="146">
        <v>15</v>
      </c>
      <c r="I93" s="205"/>
      <c r="J93" s="203"/>
      <c r="K93" s="202"/>
      <c r="L93" s="203">
        <v>1</v>
      </c>
      <c r="M93" s="203"/>
      <c r="N93" s="146">
        <v>1</v>
      </c>
      <c r="O93" s="205">
        <v>1</v>
      </c>
      <c r="P93" s="203">
        <v>1</v>
      </c>
      <c r="Q93" s="146">
        <v>2</v>
      </c>
      <c r="R93" s="205"/>
      <c r="S93" s="203"/>
      <c r="T93" s="146"/>
      <c r="U93" s="205"/>
      <c r="V93" s="203"/>
      <c r="W93" s="146"/>
      <c r="X93" s="205">
        <v>2</v>
      </c>
      <c r="Y93" s="203">
        <v>1</v>
      </c>
      <c r="Z93" s="146">
        <v>3</v>
      </c>
      <c r="AA93" s="181">
        <f>X93+U93+O93+L93+I93+F93+C93+R93</f>
        <v>54</v>
      </c>
      <c r="AB93" s="143">
        <f>Y93+V93+P93+M93+J93+G93+D93+S93</f>
        <v>16</v>
      </c>
      <c r="AC93" s="204">
        <f>Z93+W93+Q93+N93+K93+H93+E93+T93</f>
        <v>70</v>
      </c>
    </row>
    <row r="94" spans="1:30" s="144" customFormat="1" x14ac:dyDescent="0.25">
      <c r="A94" s="208" t="s">
        <v>239</v>
      </c>
      <c r="B94" s="146" t="s">
        <v>240</v>
      </c>
      <c r="C94" s="181">
        <v>73</v>
      </c>
      <c r="D94" s="203">
        <v>27</v>
      </c>
      <c r="E94" s="204">
        <v>100</v>
      </c>
      <c r="F94" s="224">
        <v>14</v>
      </c>
      <c r="G94" s="224">
        <v>4</v>
      </c>
      <c r="H94" s="146">
        <v>18</v>
      </c>
      <c r="I94" s="205"/>
      <c r="J94" s="203"/>
      <c r="K94" s="202"/>
      <c r="L94" s="224">
        <v>1</v>
      </c>
      <c r="M94" s="224"/>
      <c r="N94" s="146">
        <v>1</v>
      </c>
      <c r="O94" s="205"/>
      <c r="P94" s="203">
        <v>2</v>
      </c>
      <c r="Q94" s="146">
        <v>2</v>
      </c>
      <c r="R94" s="205"/>
      <c r="S94" s="203"/>
      <c r="T94" s="146"/>
      <c r="U94" s="205"/>
      <c r="V94" s="224">
        <v>1</v>
      </c>
      <c r="W94" s="146">
        <v>1</v>
      </c>
      <c r="X94" s="205">
        <v>7</v>
      </c>
      <c r="Y94" s="203"/>
      <c r="Z94" s="146">
        <v>7</v>
      </c>
      <c r="AA94" s="181">
        <f t="shared" ref="AA94:AC99" si="25">X94+U94+O94+L94+I94+F94+C94+R94</f>
        <v>95</v>
      </c>
      <c r="AB94" s="143">
        <f t="shared" si="25"/>
        <v>34</v>
      </c>
      <c r="AC94" s="204">
        <f t="shared" si="25"/>
        <v>129</v>
      </c>
    </row>
    <row r="95" spans="1:30" s="144" customFormat="1" x14ac:dyDescent="0.25">
      <c r="A95" s="190" t="s">
        <v>241</v>
      </c>
      <c r="B95" s="146">
        <v>4610</v>
      </c>
      <c r="C95" s="181">
        <v>15</v>
      </c>
      <c r="D95" s="203">
        <v>15</v>
      </c>
      <c r="E95" s="204">
        <v>30</v>
      </c>
      <c r="F95" s="224">
        <v>2</v>
      </c>
      <c r="G95" s="224">
        <v>2</v>
      </c>
      <c r="H95" s="146">
        <v>4</v>
      </c>
      <c r="I95" s="205"/>
      <c r="J95" s="203"/>
      <c r="K95" s="202"/>
      <c r="L95" s="224"/>
      <c r="M95" s="224"/>
      <c r="N95" s="146"/>
      <c r="O95" s="205"/>
      <c r="P95" s="203"/>
      <c r="Q95" s="146"/>
      <c r="R95" s="205"/>
      <c r="S95" s="203"/>
      <c r="T95" s="146"/>
      <c r="U95" s="205"/>
      <c r="V95" s="224"/>
      <c r="W95" s="146"/>
      <c r="X95" s="205">
        <v>2</v>
      </c>
      <c r="Y95" s="203">
        <v>1</v>
      </c>
      <c r="Z95" s="146">
        <v>3</v>
      </c>
      <c r="AA95" s="181">
        <f t="shared" si="25"/>
        <v>19</v>
      </c>
      <c r="AB95" s="143">
        <f t="shared" si="25"/>
        <v>18</v>
      </c>
      <c r="AC95" s="204">
        <f t="shared" si="25"/>
        <v>37</v>
      </c>
    </row>
    <row r="96" spans="1:30" s="144" customFormat="1" x14ac:dyDescent="0.25">
      <c r="A96" s="190" t="s">
        <v>242</v>
      </c>
      <c r="B96" s="146">
        <v>4660</v>
      </c>
      <c r="C96" s="181">
        <v>0</v>
      </c>
      <c r="D96" s="203">
        <v>0</v>
      </c>
      <c r="E96" s="204">
        <f>C96+D96</f>
        <v>0</v>
      </c>
      <c r="F96" s="224">
        <v>0</v>
      </c>
      <c r="G96" s="224">
        <v>0</v>
      </c>
      <c r="H96" s="146">
        <f t="shared" ref="H96:H98" si="26">F96+G96</f>
        <v>0</v>
      </c>
      <c r="I96" s="205">
        <v>0</v>
      </c>
      <c r="J96" s="203">
        <v>0</v>
      </c>
      <c r="K96" s="202">
        <f>I96+J96</f>
        <v>0</v>
      </c>
      <c r="L96" s="224">
        <v>0</v>
      </c>
      <c r="M96" s="224">
        <v>0</v>
      </c>
      <c r="N96" s="146">
        <f>L96+M96</f>
        <v>0</v>
      </c>
      <c r="O96" s="205">
        <v>0</v>
      </c>
      <c r="P96" s="203">
        <v>0</v>
      </c>
      <c r="Q96" s="146">
        <f>O96+P96</f>
        <v>0</v>
      </c>
      <c r="R96" s="205">
        <v>0</v>
      </c>
      <c r="S96" s="203">
        <v>0</v>
      </c>
      <c r="T96" s="146">
        <f t="shared" ref="T96:T98" si="27">R96+S96</f>
        <v>0</v>
      </c>
      <c r="U96" s="205">
        <v>0</v>
      </c>
      <c r="V96" s="224">
        <v>0</v>
      </c>
      <c r="W96" s="146">
        <f>U96+V96</f>
        <v>0</v>
      </c>
      <c r="X96" s="205">
        <v>0</v>
      </c>
      <c r="Y96" s="203">
        <v>0</v>
      </c>
      <c r="Z96" s="146">
        <f>X96+Y96</f>
        <v>0</v>
      </c>
      <c r="AA96" s="181">
        <f t="shared" si="25"/>
        <v>0</v>
      </c>
      <c r="AB96" s="143">
        <f t="shared" si="25"/>
        <v>0</v>
      </c>
      <c r="AC96" s="204">
        <f t="shared" si="25"/>
        <v>0</v>
      </c>
    </row>
    <row r="97" spans="1:30" s="144" customFormat="1" x14ac:dyDescent="0.25">
      <c r="A97" s="190" t="s">
        <v>243</v>
      </c>
      <c r="B97" s="146">
        <v>4670</v>
      </c>
      <c r="C97" s="181">
        <v>6</v>
      </c>
      <c r="D97" s="203">
        <v>3</v>
      </c>
      <c r="E97" s="204">
        <v>9</v>
      </c>
      <c r="F97" s="224">
        <v>1</v>
      </c>
      <c r="G97" s="224"/>
      <c r="H97" s="146">
        <v>1</v>
      </c>
      <c r="I97" s="205"/>
      <c r="J97" s="203"/>
      <c r="K97" s="202"/>
      <c r="L97" s="224"/>
      <c r="M97" s="224"/>
      <c r="N97" s="146"/>
      <c r="O97" s="205"/>
      <c r="P97" s="203"/>
      <c r="Q97" s="146"/>
      <c r="R97" s="205"/>
      <c r="S97" s="203"/>
      <c r="T97" s="146"/>
      <c r="U97" s="205"/>
      <c r="V97" s="224"/>
      <c r="W97" s="146"/>
      <c r="X97" s="205"/>
      <c r="Y97" s="203"/>
      <c r="Z97" s="146"/>
      <c r="AA97" s="181">
        <f t="shared" si="25"/>
        <v>7</v>
      </c>
      <c r="AB97" s="143">
        <f t="shared" si="25"/>
        <v>3</v>
      </c>
      <c r="AC97" s="204">
        <f t="shared" si="25"/>
        <v>10</v>
      </c>
    </row>
    <row r="98" spans="1:30" s="144" customFormat="1" ht="15.75" thickBot="1" x14ac:dyDescent="0.3">
      <c r="A98" s="190" t="s">
        <v>244</v>
      </c>
      <c r="B98" s="146">
        <v>4690</v>
      </c>
      <c r="C98" s="181">
        <v>0</v>
      </c>
      <c r="D98" s="203">
        <v>0</v>
      </c>
      <c r="E98" s="204">
        <f t="shared" ref="E98" si="28">C98+D98</f>
        <v>0</v>
      </c>
      <c r="F98" s="224">
        <v>0</v>
      </c>
      <c r="G98" s="224">
        <v>0</v>
      </c>
      <c r="H98" s="146">
        <f t="shared" si="26"/>
        <v>0</v>
      </c>
      <c r="I98" s="205">
        <v>0</v>
      </c>
      <c r="J98" s="203">
        <v>0</v>
      </c>
      <c r="K98" s="202">
        <f t="shared" ref="K98" si="29">I98+J98</f>
        <v>0</v>
      </c>
      <c r="L98" s="224">
        <v>0</v>
      </c>
      <c r="M98" s="224">
        <v>0</v>
      </c>
      <c r="N98" s="146">
        <f t="shared" ref="N98" si="30">L98+M98</f>
        <v>0</v>
      </c>
      <c r="O98" s="205">
        <v>0</v>
      </c>
      <c r="P98" s="203">
        <v>0</v>
      </c>
      <c r="Q98" s="146">
        <f t="shared" ref="Q98" si="31">O98+P98</f>
        <v>0</v>
      </c>
      <c r="R98" s="205">
        <v>0</v>
      </c>
      <c r="S98" s="203">
        <v>0</v>
      </c>
      <c r="T98" s="146">
        <f t="shared" si="27"/>
        <v>0</v>
      </c>
      <c r="U98" s="205">
        <v>0</v>
      </c>
      <c r="V98" s="224">
        <v>0</v>
      </c>
      <c r="W98" s="146">
        <f t="shared" ref="W98" si="32">U98+V98</f>
        <v>0</v>
      </c>
      <c r="X98" s="205">
        <v>0</v>
      </c>
      <c r="Y98" s="203">
        <v>0</v>
      </c>
      <c r="Z98" s="146">
        <f t="shared" ref="Z98" si="33">X98+Y98</f>
        <v>0</v>
      </c>
      <c r="AA98" s="181">
        <f t="shared" si="25"/>
        <v>0</v>
      </c>
      <c r="AB98" s="143">
        <f t="shared" si="25"/>
        <v>0</v>
      </c>
      <c r="AC98" s="204">
        <f t="shared" si="25"/>
        <v>0</v>
      </c>
    </row>
    <row r="99" spans="1:30" s="144" customFormat="1" ht="15.75" thickBot="1" x14ac:dyDescent="0.3">
      <c r="A99" s="183" t="s">
        <v>245</v>
      </c>
      <c r="B99" s="184"/>
      <c r="C99" s="185">
        <f>SUM(C93:C98)</f>
        <v>130</v>
      </c>
      <c r="D99" s="184">
        <f>SUM(D93:D98)</f>
        <v>58</v>
      </c>
      <c r="E99" s="186">
        <f>SUM(E93:E98)</f>
        <v>188</v>
      </c>
      <c r="F99" s="187">
        <f t="shared" ref="F99:Z99" si="34">SUM(F93:F98)</f>
        <v>31</v>
      </c>
      <c r="G99" s="184">
        <f t="shared" si="34"/>
        <v>7</v>
      </c>
      <c r="H99" s="188">
        <f t="shared" si="34"/>
        <v>38</v>
      </c>
      <c r="I99" s="187">
        <f t="shared" si="34"/>
        <v>0</v>
      </c>
      <c r="J99" s="184">
        <f t="shared" si="34"/>
        <v>0</v>
      </c>
      <c r="K99" s="188">
        <f t="shared" si="34"/>
        <v>0</v>
      </c>
      <c r="L99" s="187">
        <f t="shared" si="34"/>
        <v>2</v>
      </c>
      <c r="M99" s="184">
        <f t="shared" si="34"/>
        <v>0</v>
      </c>
      <c r="N99" s="188">
        <f t="shared" si="34"/>
        <v>2</v>
      </c>
      <c r="O99" s="187">
        <f t="shared" si="34"/>
        <v>1</v>
      </c>
      <c r="P99" s="184">
        <f t="shared" si="34"/>
        <v>3</v>
      </c>
      <c r="Q99" s="184">
        <f t="shared" si="34"/>
        <v>4</v>
      </c>
      <c r="R99" s="187">
        <f t="shared" si="34"/>
        <v>0</v>
      </c>
      <c r="S99" s="184">
        <f t="shared" si="34"/>
        <v>0</v>
      </c>
      <c r="T99" s="184">
        <f t="shared" si="34"/>
        <v>0</v>
      </c>
      <c r="U99" s="187">
        <f t="shared" si="34"/>
        <v>0</v>
      </c>
      <c r="V99" s="184">
        <f t="shared" si="34"/>
        <v>1</v>
      </c>
      <c r="W99" s="188">
        <f t="shared" si="34"/>
        <v>1</v>
      </c>
      <c r="X99" s="187">
        <f t="shared" si="34"/>
        <v>11</v>
      </c>
      <c r="Y99" s="184">
        <f t="shared" si="34"/>
        <v>2</v>
      </c>
      <c r="Z99" s="188">
        <f t="shared" si="34"/>
        <v>13</v>
      </c>
      <c r="AA99" s="185">
        <f t="shared" si="25"/>
        <v>175</v>
      </c>
      <c r="AB99" s="189">
        <f t="shared" si="25"/>
        <v>71</v>
      </c>
      <c r="AC99" s="186">
        <f t="shared" si="25"/>
        <v>246</v>
      </c>
      <c r="AD99" s="207"/>
    </row>
    <row r="100" spans="1:30" s="301" customFormat="1" x14ac:dyDescent="0.25">
      <c r="A100" s="298"/>
      <c r="B100" s="287"/>
      <c r="C100" s="299"/>
      <c r="D100" s="291"/>
      <c r="E100" s="290"/>
      <c r="F100" s="291"/>
      <c r="G100" s="291"/>
      <c r="H100" s="291"/>
      <c r="I100" s="294"/>
      <c r="J100" s="291"/>
      <c r="K100" s="293"/>
      <c r="L100" s="291"/>
      <c r="M100" s="291"/>
      <c r="N100" s="291"/>
      <c r="O100" s="294"/>
      <c r="P100" s="291"/>
      <c r="Q100" s="291"/>
      <c r="R100" s="294"/>
      <c r="S100" s="291"/>
      <c r="T100" s="291"/>
      <c r="U100" s="300"/>
      <c r="V100" s="291"/>
      <c r="W100" s="291"/>
      <c r="X100" s="294"/>
      <c r="Y100" s="291"/>
      <c r="Z100" s="291"/>
      <c r="AA100" s="288"/>
      <c r="AB100" s="295"/>
      <c r="AC100" s="296"/>
    </row>
    <row r="101" spans="1:30" s="144" customFormat="1" x14ac:dyDescent="0.25">
      <c r="A101" s="190" t="s">
        <v>246</v>
      </c>
      <c r="B101" s="146">
        <v>4120</v>
      </c>
      <c r="C101" s="181">
        <v>72</v>
      </c>
      <c r="D101" s="203">
        <v>14</v>
      </c>
      <c r="E101" s="204">
        <v>86</v>
      </c>
      <c r="F101" s="224">
        <v>1</v>
      </c>
      <c r="G101" s="224"/>
      <c r="H101" s="146">
        <v>1</v>
      </c>
      <c r="I101" s="205">
        <v>1</v>
      </c>
      <c r="J101" s="203"/>
      <c r="K101" s="202">
        <v>1</v>
      </c>
      <c r="L101" s="224">
        <v>5</v>
      </c>
      <c r="M101" s="224">
        <v>1</v>
      </c>
      <c r="N101" s="146">
        <v>6</v>
      </c>
      <c r="O101" s="205">
        <v>3</v>
      </c>
      <c r="P101" s="203"/>
      <c r="Q101" s="146">
        <v>3</v>
      </c>
      <c r="R101" s="205"/>
      <c r="S101" s="203"/>
      <c r="T101" s="146"/>
      <c r="U101" s="205"/>
      <c r="V101" s="224"/>
      <c r="W101" s="146"/>
      <c r="X101" s="205">
        <v>4</v>
      </c>
      <c r="Y101" s="203"/>
      <c r="Z101" s="146">
        <v>4</v>
      </c>
      <c r="AA101" s="181">
        <f t="shared" ref="AA101:AC106" si="35">X101+U101+O101+L101+I101+F101+C101+R101</f>
        <v>86</v>
      </c>
      <c r="AB101" s="143">
        <f t="shared" si="35"/>
        <v>15</v>
      </c>
      <c r="AC101" s="204">
        <f t="shared" si="35"/>
        <v>101</v>
      </c>
    </row>
    <row r="102" spans="1:30" s="144" customFormat="1" x14ac:dyDescent="0.25">
      <c r="A102" s="208" t="s">
        <v>247</v>
      </c>
      <c r="B102" s="146">
        <v>4615</v>
      </c>
      <c r="C102" s="181">
        <v>8</v>
      </c>
      <c r="D102" s="203">
        <v>1</v>
      </c>
      <c r="E102" s="204">
        <v>9</v>
      </c>
      <c r="F102" s="224"/>
      <c r="G102" s="224"/>
      <c r="H102" s="146"/>
      <c r="I102" s="205">
        <v>1</v>
      </c>
      <c r="J102" s="203"/>
      <c r="K102" s="202">
        <v>1</v>
      </c>
      <c r="L102" s="224"/>
      <c r="M102" s="224"/>
      <c r="N102" s="146"/>
      <c r="O102" s="205"/>
      <c r="P102" s="203"/>
      <c r="Q102" s="146"/>
      <c r="R102" s="205"/>
      <c r="S102" s="203"/>
      <c r="T102" s="146"/>
      <c r="U102" s="205"/>
      <c r="V102" s="224"/>
      <c r="W102" s="146"/>
      <c r="X102" s="205"/>
      <c r="Y102" s="203">
        <v>1</v>
      </c>
      <c r="Z102" s="146">
        <v>1</v>
      </c>
      <c r="AA102" s="181">
        <f t="shared" si="35"/>
        <v>9</v>
      </c>
      <c r="AB102" s="143">
        <f t="shared" si="35"/>
        <v>2</v>
      </c>
      <c r="AC102" s="204">
        <f t="shared" si="35"/>
        <v>11</v>
      </c>
    </row>
    <row r="103" spans="1:30" s="144" customFormat="1" x14ac:dyDescent="0.25">
      <c r="A103" s="190" t="s">
        <v>248</v>
      </c>
      <c r="B103" s="146">
        <v>4620</v>
      </c>
      <c r="C103" s="181">
        <v>42</v>
      </c>
      <c r="D103" s="203">
        <v>8</v>
      </c>
      <c r="E103" s="204">
        <v>50</v>
      </c>
      <c r="F103" s="224">
        <v>2</v>
      </c>
      <c r="G103" s="224"/>
      <c r="H103" s="146">
        <v>2</v>
      </c>
      <c r="I103" s="205"/>
      <c r="J103" s="203"/>
      <c r="K103" s="202"/>
      <c r="L103" s="224">
        <v>1</v>
      </c>
      <c r="M103" s="224"/>
      <c r="N103" s="146">
        <v>1</v>
      </c>
      <c r="O103" s="205"/>
      <c r="P103" s="203"/>
      <c r="Q103" s="146"/>
      <c r="R103" s="205"/>
      <c r="S103" s="203"/>
      <c r="T103" s="146"/>
      <c r="U103" s="205"/>
      <c r="V103" s="224"/>
      <c r="W103" s="146"/>
      <c r="X103" s="205"/>
      <c r="Y103" s="203"/>
      <c r="Z103" s="146"/>
      <c r="AA103" s="181">
        <f t="shared" si="35"/>
        <v>45</v>
      </c>
      <c r="AB103" s="143">
        <f t="shared" si="35"/>
        <v>8</v>
      </c>
      <c r="AC103" s="204">
        <f t="shared" si="35"/>
        <v>53</v>
      </c>
    </row>
    <row r="104" spans="1:30" s="302" customFormat="1" x14ac:dyDescent="0.25">
      <c r="A104" s="190" t="s">
        <v>249</v>
      </c>
      <c r="B104" s="146">
        <v>4220</v>
      </c>
      <c r="C104" s="181">
        <v>33</v>
      </c>
      <c r="D104" s="203">
        <v>34</v>
      </c>
      <c r="E104" s="204">
        <v>67</v>
      </c>
      <c r="F104" s="224">
        <v>3</v>
      </c>
      <c r="G104" s="224"/>
      <c r="H104" s="146">
        <v>3</v>
      </c>
      <c r="I104" s="205"/>
      <c r="J104" s="203"/>
      <c r="K104" s="202"/>
      <c r="L104" s="224"/>
      <c r="M104" s="224"/>
      <c r="N104" s="146"/>
      <c r="O104" s="205"/>
      <c r="P104" s="203"/>
      <c r="Q104" s="146"/>
      <c r="R104" s="205"/>
      <c r="S104" s="203"/>
      <c r="T104" s="146"/>
      <c r="U104" s="205"/>
      <c r="V104" s="224"/>
      <c r="W104" s="146"/>
      <c r="X104" s="205">
        <v>2</v>
      </c>
      <c r="Y104" s="203">
        <v>2</v>
      </c>
      <c r="Z104" s="146">
        <v>4</v>
      </c>
      <c r="AA104" s="181">
        <f t="shared" si="35"/>
        <v>38</v>
      </c>
      <c r="AB104" s="143">
        <f t="shared" si="35"/>
        <v>36</v>
      </c>
      <c r="AC104" s="204">
        <f t="shared" si="35"/>
        <v>74</v>
      </c>
    </row>
    <row r="105" spans="1:30" s="302" customFormat="1" ht="15.75" thickBot="1" x14ac:dyDescent="0.3">
      <c r="A105" s="190" t="s">
        <v>250</v>
      </c>
      <c r="B105" s="146">
        <v>4625</v>
      </c>
      <c r="C105" s="181">
        <v>2</v>
      </c>
      <c r="D105" s="203"/>
      <c r="E105" s="204">
        <v>2</v>
      </c>
      <c r="F105" s="224"/>
      <c r="G105" s="224"/>
      <c r="H105" s="146"/>
      <c r="I105" s="205"/>
      <c r="J105" s="203"/>
      <c r="K105" s="202"/>
      <c r="L105" s="224"/>
      <c r="M105" s="224"/>
      <c r="N105" s="146"/>
      <c r="O105" s="205"/>
      <c r="P105" s="203"/>
      <c r="Q105" s="146"/>
      <c r="R105" s="205"/>
      <c r="S105" s="203"/>
      <c r="T105" s="146"/>
      <c r="U105" s="205"/>
      <c r="V105" s="224"/>
      <c r="W105" s="146"/>
      <c r="X105" s="205"/>
      <c r="Y105" s="203"/>
      <c r="Z105" s="146"/>
      <c r="AA105" s="181">
        <f t="shared" si="35"/>
        <v>2</v>
      </c>
      <c r="AB105" s="143">
        <f t="shared" si="35"/>
        <v>0</v>
      </c>
      <c r="AC105" s="204">
        <f t="shared" si="35"/>
        <v>2</v>
      </c>
    </row>
    <row r="106" spans="1:30" s="302" customFormat="1" ht="15.75" thickBot="1" x14ac:dyDescent="0.3">
      <c r="A106" s="253" t="s">
        <v>251</v>
      </c>
      <c r="B106" s="303"/>
      <c r="C106" s="304">
        <f t="shared" ref="C106:Z106" si="36">SUM(C101:C105)</f>
        <v>157</v>
      </c>
      <c r="D106" s="303">
        <f t="shared" si="36"/>
        <v>57</v>
      </c>
      <c r="E106" s="305">
        <f t="shared" si="36"/>
        <v>214</v>
      </c>
      <c r="F106" s="303">
        <f t="shared" si="36"/>
        <v>6</v>
      </c>
      <c r="G106" s="303">
        <f t="shared" si="36"/>
        <v>0</v>
      </c>
      <c r="H106" s="303">
        <f t="shared" si="36"/>
        <v>6</v>
      </c>
      <c r="I106" s="306">
        <f t="shared" si="36"/>
        <v>2</v>
      </c>
      <c r="J106" s="303">
        <f t="shared" si="36"/>
        <v>0</v>
      </c>
      <c r="K106" s="307">
        <f t="shared" si="36"/>
        <v>2</v>
      </c>
      <c r="L106" s="303">
        <f t="shared" si="36"/>
        <v>6</v>
      </c>
      <c r="M106" s="303">
        <f t="shared" si="36"/>
        <v>1</v>
      </c>
      <c r="N106" s="303">
        <f t="shared" si="36"/>
        <v>7</v>
      </c>
      <c r="O106" s="306">
        <f t="shared" si="36"/>
        <v>3</v>
      </c>
      <c r="P106" s="303">
        <f t="shared" si="36"/>
        <v>0</v>
      </c>
      <c r="Q106" s="303">
        <f t="shared" si="36"/>
        <v>3</v>
      </c>
      <c r="R106" s="306">
        <f t="shared" si="36"/>
        <v>0</v>
      </c>
      <c r="S106" s="303">
        <f t="shared" si="36"/>
        <v>0</v>
      </c>
      <c r="T106" s="303">
        <f t="shared" si="36"/>
        <v>0</v>
      </c>
      <c r="U106" s="306">
        <f t="shared" si="36"/>
        <v>0</v>
      </c>
      <c r="V106" s="303">
        <f t="shared" si="36"/>
        <v>0</v>
      </c>
      <c r="W106" s="303">
        <f t="shared" si="36"/>
        <v>0</v>
      </c>
      <c r="X106" s="306">
        <f t="shared" si="36"/>
        <v>6</v>
      </c>
      <c r="Y106" s="303">
        <f t="shared" si="36"/>
        <v>3</v>
      </c>
      <c r="Z106" s="303">
        <f t="shared" si="36"/>
        <v>9</v>
      </c>
      <c r="AA106" s="185">
        <f t="shared" si="35"/>
        <v>180</v>
      </c>
      <c r="AB106" s="189">
        <f t="shared" si="35"/>
        <v>61</v>
      </c>
      <c r="AC106" s="186">
        <f t="shared" si="35"/>
        <v>241</v>
      </c>
      <c r="AD106" s="207"/>
    </row>
    <row r="107" spans="1:30" s="301" customFormat="1" x14ac:dyDescent="0.25">
      <c r="A107" s="298"/>
      <c r="B107" s="287"/>
      <c r="C107" s="299"/>
      <c r="D107" s="291"/>
      <c r="E107" s="290"/>
      <c r="F107" s="291"/>
      <c r="G107" s="291"/>
      <c r="H107" s="291"/>
      <c r="I107" s="294"/>
      <c r="J107" s="291"/>
      <c r="K107" s="293"/>
      <c r="L107" s="291"/>
      <c r="M107" s="291"/>
      <c r="N107" s="291"/>
      <c r="O107" s="294"/>
      <c r="P107" s="291"/>
      <c r="Q107" s="291"/>
      <c r="R107" s="294"/>
      <c r="S107" s="291"/>
      <c r="T107" s="291"/>
      <c r="U107" s="300"/>
      <c r="V107" s="308"/>
      <c r="W107" s="309"/>
      <c r="X107" s="294"/>
      <c r="Y107" s="291"/>
      <c r="Z107" s="291"/>
      <c r="AA107" s="288"/>
      <c r="AB107" s="295"/>
      <c r="AC107" s="296"/>
    </row>
    <row r="108" spans="1:30" s="302" customFormat="1" x14ac:dyDescent="0.25">
      <c r="A108" s="310" t="s">
        <v>252</v>
      </c>
      <c r="B108" s="287">
        <v>4950</v>
      </c>
      <c r="C108" s="311">
        <v>15</v>
      </c>
      <c r="D108" s="312">
        <v>7</v>
      </c>
      <c r="E108" s="313">
        <v>22</v>
      </c>
      <c r="F108" s="312">
        <v>3</v>
      </c>
      <c r="G108" s="312">
        <v>2</v>
      </c>
      <c r="H108" s="287">
        <v>5</v>
      </c>
      <c r="I108" s="314"/>
      <c r="J108" s="312"/>
      <c r="K108" s="315"/>
      <c r="L108" s="312">
        <v>1</v>
      </c>
      <c r="M108" s="312"/>
      <c r="N108" s="287">
        <v>1</v>
      </c>
      <c r="O108" s="314"/>
      <c r="P108" s="312"/>
      <c r="Q108" s="287"/>
      <c r="R108" s="314"/>
      <c r="S108" s="312"/>
      <c r="T108" s="146"/>
      <c r="U108" s="314">
        <v>2</v>
      </c>
      <c r="V108" s="312">
        <v>1</v>
      </c>
      <c r="W108" s="315">
        <v>3</v>
      </c>
      <c r="X108" s="314"/>
      <c r="Y108" s="312"/>
      <c r="Z108" s="287"/>
      <c r="AA108" s="181">
        <f t="shared" ref="AA108:AC111" si="37">X108+U108+O108+L108+I108+F108+C108+R108</f>
        <v>21</v>
      </c>
      <c r="AB108" s="143">
        <f t="shared" si="37"/>
        <v>10</v>
      </c>
      <c r="AC108" s="204">
        <f t="shared" si="37"/>
        <v>31</v>
      </c>
    </row>
    <row r="109" spans="1:30" s="144" customFormat="1" x14ac:dyDescent="0.25">
      <c r="A109" s="190" t="s">
        <v>253</v>
      </c>
      <c r="B109" s="146">
        <v>4400</v>
      </c>
      <c r="C109" s="181">
        <v>225</v>
      </c>
      <c r="D109" s="203">
        <v>42</v>
      </c>
      <c r="E109" s="313">
        <v>267</v>
      </c>
      <c r="F109" s="224">
        <v>28</v>
      </c>
      <c r="G109" s="224">
        <v>2</v>
      </c>
      <c r="H109" s="287">
        <v>30</v>
      </c>
      <c r="I109" s="205">
        <v>2</v>
      </c>
      <c r="J109" s="203"/>
      <c r="K109" s="315">
        <v>2</v>
      </c>
      <c r="L109" s="224">
        <v>5</v>
      </c>
      <c r="M109" s="224"/>
      <c r="N109" s="287">
        <v>5</v>
      </c>
      <c r="O109" s="205">
        <v>2</v>
      </c>
      <c r="P109" s="203">
        <v>2</v>
      </c>
      <c r="Q109" s="287">
        <v>4</v>
      </c>
      <c r="R109" s="314"/>
      <c r="S109" s="312"/>
      <c r="T109" s="146"/>
      <c r="U109" s="205">
        <v>2</v>
      </c>
      <c r="V109" s="203">
        <v>1</v>
      </c>
      <c r="W109" s="315">
        <v>3</v>
      </c>
      <c r="X109" s="205">
        <v>21</v>
      </c>
      <c r="Y109" s="203">
        <v>5</v>
      </c>
      <c r="Z109" s="287">
        <v>26</v>
      </c>
      <c r="AA109" s="181">
        <f t="shared" si="37"/>
        <v>285</v>
      </c>
      <c r="AB109" s="143">
        <f t="shared" si="37"/>
        <v>52</v>
      </c>
      <c r="AC109" s="204">
        <f t="shared" si="37"/>
        <v>337</v>
      </c>
    </row>
    <row r="110" spans="1:30" s="144" customFormat="1" ht="15.75" thickBot="1" x14ac:dyDescent="0.3">
      <c r="A110" s="190" t="s">
        <v>254</v>
      </c>
      <c r="B110" s="146">
        <v>4490</v>
      </c>
      <c r="C110" s="181">
        <v>0</v>
      </c>
      <c r="D110" s="203">
        <v>0</v>
      </c>
      <c r="E110" s="313">
        <f>C110+D110</f>
        <v>0</v>
      </c>
      <c r="F110" s="224">
        <v>0</v>
      </c>
      <c r="G110" s="224">
        <v>0</v>
      </c>
      <c r="H110" s="287">
        <f>F110+G110</f>
        <v>0</v>
      </c>
      <c r="I110" s="205">
        <v>0</v>
      </c>
      <c r="J110" s="203">
        <v>0</v>
      </c>
      <c r="K110" s="315">
        <f>I110+J110</f>
        <v>0</v>
      </c>
      <c r="L110" s="224">
        <v>0</v>
      </c>
      <c r="M110" s="224">
        <v>0</v>
      </c>
      <c r="N110" s="287">
        <f>L110+M110</f>
        <v>0</v>
      </c>
      <c r="O110" s="205">
        <v>0</v>
      </c>
      <c r="P110" s="203">
        <v>0</v>
      </c>
      <c r="Q110" s="287">
        <f>O110+P110</f>
        <v>0</v>
      </c>
      <c r="R110" s="314">
        <v>0</v>
      </c>
      <c r="S110" s="312">
        <v>0</v>
      </c>
      <c r="T110" s="146">
        <f>R110+S110</f>
        <v>0</v>
      </c>
      <c r="U110" s="205">
        <v>0</v>
      </c>
      <c r="V110" s="203">
        <v>0</v>
      </c>
      <c r="W110" s="315">
        <f>U110+V110</f>
        <v>0</v>
      </c>
      <c r="X110" s="205">
        <v>0</v>
      </c>
      <c r="Y110" s="203">
        <v>0</v>
      </c>
      <c r="Z110" s="287">
        <f>X110+Y110</f>
        <v>0</v>
      </c>
      <c r="AA110" s="181">
        <f t="shared" si="37"/>
        <v>0</v>
      </c>
      <c r="AB110" s="143">
        <f t="shared" si="37"/>
        <v>0</v>
      </c>
      <c r="AC110" s="204">
        <f t="shared" si="37"/>
        <v>0</v>
      </c>
    </row>
    <row r="111" spans="1:30" s="144" customFormat="1" ht="15.75" thickBot="1" x14ac:dyDescent="0.3">
      <c r="A111" s="183" t="s">
        <v>255</v>
      </c>
      <c r="B111" s="184"/>
      <c r="C111" s="185">
        <f t="shared" ref="C111:Z111" si="38">SUM(C108:C110)</f>
        <v>240</v>
      </c>
      <c r="D111" s="184">
        <f t="shared" si="38"/>
        <v>49</v>
      </c>
      <c r="E111" s="186">
        <f t="shared" si="38"/>
        <v>289</v>
      </c>
      <c r="F111" s="187">
        <f t="shared" si="38"/>
        <v>31</v>
      </c>
      <c r="G111" s="184">
        <f t="shared" si="38"/>
        <v>4</v>
      </c>
      <c r="H111" s="188">
        <f t="shared" si="38"/>
        <v>35</v>
      </c>
      <c r="I111" s="187">
        <f t="shared" si="38"/>
        <v>2</v>
      </c>
      <c r="J111" s="184">
        <f t="shared" si="38"/>
        <v>0</v>
      </c>
      <c r="K111" s="188">
        <f t="shared" si="38"/>
        <v>2</v>
      </c>
      <c r="L111" s="187">
        <f t="shared" si="38"/>
        <v>6</v>
      </c>
      <c r="M111" s="184">
        <f t="shared" si="38"/>
        <v>0</v>
      </c>
      <c r="N111" s="188">
        <f t="shared" si="38"/>
        <v>6</v>
      </c>
      <c r="O111" s="187">
        <f t="shared" si="38"/>
        <v>2</v>
      </c>
      <c r="P111" s="184">
        <f t="shared" si="38"/>
        <v>2</v>
      </c>
      <c r="Q111" s="184">
        <f t="shared" si="38"/>
        <v>4</v>
      </c>
      <c r="R111" s="187">
        <f t="shared" si="38"/>
        <v>0</v>
      </c>
      <c r="S111" s="184">
        <f t="shared" si="38"/>
        <v>0</v>
      </c>
      <c r="T111" s="184">
        <f t="shared" si="38"/>
        <v>0</v>
      </c>
      <c r="U111" s="187">
        <f t="shared" si="38"/>
        <v>4</v>
      </c>
      <c r="V111" s="184">
        <f t="shared" si="38"/>
        <v>2</v>
      </c>
      <c r="W111" s="188">
        <f t="shared" si="38"/>
        <v>6</v>
      </c>
      <c r="X111" s="187">
        <f t="shared" si="38"/>
        <v>21</v>
      </c>
      <c r="Y111" s="184">
        <f t="shared" si="38"/>
        <v>5</v>
      </c>
      <c r="Z111" s="188">
        <f t="shared" si="38"/>
        <v>26</v>
      </c>
      <c r="AA111" s="185">
        <f t="shared" si="37"/>
        <v>306</v>
      </c>
      <c r="AB111" s="189">
        <f t="shared" si="37"/>
        <v>62</v>
      </c>
      <c r="AC111" s="186">
        <f t="shared" si="37"/>
        <v>368</v>
      </c>
      <c r="AD111" s="207"/>
    </row>
    <row r="112" spans="1:30" s="201" customFormat="1" x14ac:dyDescent="0.25">
      <c r="A112" s="190"/>
      <c r="B112" s="146"/>
      <c r="C112" s="191"/>
      <c r="D112" s="192"/>
      <c r="E112" s="209"/>
      <c r="F112" s="194"/>
      <c r="G112" s="194"/>
      <c r="H112" s="194"/>
      <c r="I112" s="196"/>
      <c r="J112" s="192"/>
      <c r="K112" s="210"/>
      <c r="L112" s="194"/>
      <c r="M112" s="194"/>
      <c r="N112" s="194"/>
      <c r="O112" s="196"/>
      <c r="P112" s="192"/>
      <c r="Q112" s="192"/>
      <c r="R112" s="196"/>
      <c r="S112" s="192"/>
      <c r="T112" s="192"/>
      <c r="U112" s="316"/>
      <c r="V112" s="194"/>
      <c r="W112" s="194"/>
      <c r="X112" s="196"/>
      <c r="Y112" s="192"/>
      <c r="Z112" s="192"/>
      <c r="AA112" s="191"/>
      <c r="AB112" s="211"/>
      <c r="AC112" s="209"/>
    </row>
    <row r="113" spans="1:30" s="144" customFormat="1" x14ac:dyDescent="0.25">
      <c r="A113" s="190" t="s">
        <v>256</v>
      </c>
      <c r="B113" s="146">
        <v>4952</v>
      </c>
      <c r="C113" s="181">
        <v>20</v>
      </c>
      <c r="D113" s="203">
        <v>1</v>
      </c>
      <c r="E113" s="204">
        <v>21</v>
      </c>
      <c r="F113" s="224">
        <v>8</v>
      </c>
      <c r="G113" s="224"/>
      <c r="H113" s="145">
        <v>8</v>
      </c>
      <c r="I113" s="205"/>
      <c r="J113" s="203"/>
      <c r="K113" s="202"/>
      <c r="L113" s="224"/>
      <c r="M113" s="224"/>
      <c r="N113" s="145"/>
      <c r="O113" s="205"/>
      <c r="P113" s="203"/>
      <c r="Q113" s="146"/>
      <c r="R113" s="205"/>
      <c r="S113" s="203"/>
      <c r="T113" s="146"/>
      <c r="U113" s="205"/>
      <c r="V113" s="224"/>
      <c r="W113" s="145"/>
      <c r="X113" s="205">
        <v>1</v>
      </c>
      <c r="Y113" s="203"/>
      <c r="Z113" s="146">
        <v>1</v>
      </c>
      <c r="AA113" s="181">
        <f t="shared" ref="AA113:AC121" si="39">X113+U113+O113+L113+I113+F113+C113+R113</f>
        <v>29</v>
      </c>
      <c r="AB113" s="143">
        <f t="shared" si="39"/>
        <v>1</v>
      </c>
      <c r="AC113" s="204">
        <f t="shared" si="39"/>
        <v>30</v>
      </c>
    </row>
    <row r="114" spans="1:30" s="144" customFormat="1" x14ac:dyDescent="0.25">
      <c r="A114" s="190" t="s">
        <v>257</v>
      </c>
      <c r="B114" s="146">
        <v>4700</v>
      </c>
      <c r="C114" s="181">
        <v>89</v>
      </c>
      <c r="D114" s="203"/>
      <c r="E114" s="204">
        <v>89</v>
      </c>
      <c r="F114" s="224">
        <v>17</v>
      </c>
      <c r="G114" s="224">
        <v>1</v>
      </c>
      <c r="H114" s="145">
        <v>18</v>
      </c>
      <c r="I114" s="205">
        <v>3</v>
      </c>
      <c r="J114" s="203"/>
      <c r="K114" s="202">
        <v>3</v>
      </c>
      <c r="L114" s="224">
        <v>1</v>
      </c>
      <c r="M114" s="224"/>
      <c r="N114" s="145">
        <v>1</v>
      </c>
      <c r="O114" s="205">
        <v>4</v>
      </c>
      <c r="P114" s="203"/>
      <c r="Q114" s="146">
        <v>4</v>
      </c>
      <c r="R114" s="205"/>
      <c r="S114" s="203"/>
      <c r="T114" s="146"/>
      <c r="U114" s="205">
        <v>1</v>
      </c>
      <c r="V114" s="224"/>
      <c r="W114" s="145">
        <v>1</v>
      </c>
      <c r="X114" s="205">
        <v>5</v>
      </c>
      <c r="Y114" s="203"/>
      <c r="Z114" s="146">
        <v>5</v>
      </c>
      <c r="AA114" s="181">
        <f t="shared" si="39"/>
        <v>120</v>
      </c>
      <c r="AB114" s="143">
        <f t="shared" si="39"/>
        <v>1</v>
      </c>
      <c r="AC114" s="204">
        <f t="shared" si="39"/>
        <v>121</v>
      </c>
    </row>
    <row r="115" spans="1:30" s="144" customFormat="1" x14ac:dyDescent="0.25">
      <c r="A115" s="190" t="s">
        <v>258</v>
      </c>
      <c r="B115" s="146">
        <v>4790</v>
      </c>
      <c r="C115" s="181">
        <v>0</v>
      </c>
      <c r="D115" s="203">
        <v>0</v>
      </c>
      <c r="E115" s="204">
        <f t="shared" ref="E115:E121" si="40">C115+D115</f>
        <v>0</v>
      </c>
      <c r="F115" s="224">
        <v>0</v>
      </c>
      <c r="G115" s="224">
        <v>0</v>
      </c>
      <c r="H115" s="145">
        <f t="shared" ref="H115:H121" si="41">F115+G115</f>
        <v>0</v>
      </c>
      <c r="I115" s="205">
        <v>0</v>
      </c>
      <c r="J115" s="203">
        <v>0</v>
      </c>
      <c r="K115" s="202">
        <f t="shared" ref="K115:K121" si="42">I115+J115</f>
        <v>0</v>
      </c>
      <c r="L115" s="224">
        <v>0</v>
      </c>
      <c r="M115" s="224">
        <v>0</v>
      </c>
      <c r="N115" s="145">
        <f t="shared" ref="N115:N121" si="43">L115+M115</f>
        <v>0</v>
      </c>
      <c r="O115" s="205">
        <v>0</v>
      </c>
      <c r="P115" s="203">
        <v>0</v>
      </c>
      <c r="Q115" s="146">
        <f t="shared" ref="Q115:Q121" si="44">O115+P115</f>
        <v>0</v>
      </c>
      <c r="R115" s="205">
        <v>0</v>
      </c>
      <c r="S115" s="203">
        <v>0</v>
      </c>
      <c r="T115" s="146">
        <f t="shared" ref="T115:T121" si="45">R115+S115</f>
        <v>0</v>
      </c>
      <c r="U115" s="205">
        <v>0</v>
      </c>
      <c r="V115" s="224">
        <v>0</v>
      </c>
      <c r="W115" s="145">
        <f t="shared" ref="W115:W121" si="46">U115+V115</f>
        <v>0</v>
      </c>
      <c r="X115" s="205">
        <v>0</v>
      </c>
      <c r="Y115" s="203">
        <v>0</v>
      </c>
      <c r="Z115" s="146">
        <f t="shared" ref="Z115:Z121" si="47">X115+Y115</f>
        <v>0</v>
      </c>
      <c r="AA115" s="181">
        <f t="shared" si="39"/>
        <v>0</v>
      </c>
      <c r="AB115" s="143">
        <f t="shared" si="39"/>
        <v>0</v>
      </c>
      <c r="AC115" s="204">
        <f t="shared" si="39"/>
        <v>0</v>
      </c>
    </row>
    <row r="116" spans="1:30" s="144" customFormat="1" x14ac:dyDescent="0.25">
      <c r="A116" s="190" t="s">
        <v>259</v>
      </c>
      <c r="B116" s="146">
        <v>4795</v>
      </c>
      <c r="C116" s="181">
        <v>4</v>
      </c>
      <c r="D116" s="203"/>
      <c r="E116" s="204">
        <v>4</v>
      </c>
      <c r="F116" s="224"/>
      <c r="G116" s="224"/>
      <c r="H116" s="145"/>
      <c r="I116" s="205"/>
      <c r="J116" s="203"/>
      <c r="K116" s="202"/>
      <c r="L116" s="224"/>
      <c r="M116" s="224"/>
      <c r="N116" s="145"/>
      <c r="O116" s="205"/>
      <c r="P116" s="203"/>
      <c r="Q116" s="146"/>
      <c r="R116" s="205"/>
      <c r="S116" s="203"/>
      <c r="T116" s="146"/>
      <c r="U116" s="205"/>
      <c r="V116" s="224"/>
      <c r="W116" s="145"/>
      <c r="X116" s="205"/>
      <c r="Y116" s="203"/>
      <c r="Z116" s="146"/>
      <c r="AA116" s="181">
        <f t="shared" si="39"/>
        <v>4</v>
      </c>
      <c r="AB116" s="143">
        <f t="shared" si="39"/>
        <v>0</v>
      </c>
      <c r="AC116" s="204">
        <f t="shared" si="39"/>
        <v>4</v>
      </c>
    </row>
    <row r="117" spans="1:30" s="144" customFormat="1" x14ac:dyDescent="0.25">
      <c r="A117" s="190" t="s">
        <v>260</v>
      </c>
      <c r="B117" s="146">
        <v>4800</v>
      </c>
      <c r="C117" s="181">
        <v>163</v>
      </c>
      <c r="D117" s="203">
        <v>14</v>
      </c>
      <c r="E117" s="204">
        <v>177</v>
      </c>
      <c r="F117" s="224">
        <v>9</v>
      </c>
      <c r="G117" s="224">
        <v>1</v>
      </c>
      <c r="H117" s="145">
        <v>10</v>
      </c>
      <c r="I117" s="205">
        <v>1</v>
      </c>
      <c r="J117" s="203"/>
      <c r="K117" s="202">
        <v>1</v>
      </c>
      <c r="L117" s="224">
        <v>1</v>
      </c>
      <c r="M117" s="224"/>
      <c r="N117" s="145">
        <v>1</v>
      </c>
      <c r="O117" s="205">
        <v>1</v>
      </c>
      <c r="P117" s="203"/>
      <c r="Q117" s="146">
        <v>1</v>
      </c>
      <c r="R117" s="205"/>
      <c r="S117" s="203"/>
      <c r="T117" s="146"/>
      <c r="U117" s="205"/>
      <c r="V117" s="224"/>
      <c r="W117" s="145"/>
      <c r="X117" s="205">
        <v>9</v>
      </c>
      <c r="Y117" s="203"/>
      <c r="Z117" s="146">
        <v>9</v>
      </c>
      <c r="AA117" s="181">
        <f t="shared" si="39"/>
        <v>184</v>
      </c>
      <c r="AB117" s="143">
        <f t="shared" si="39"/>
        <v>15</v>
      </c>
      <c r="AC117" s="204">
        <f t="shared" si="39"/>
        <v>199</v>
      </c>
    </row>
    <row r="118" spans="1:30" s="144" customFormat="1" x14ac:dyDescent="0.25">
      <c r="A118" s="190" t="s">
        <v>261</v>
      </c>
      <c r="B118" s="146">
        <v>4890</v>
      </c>
      <c r="C118" s="181">
        <v>0</v>
      </c>
      <c r="D118" s="203">
        <v>0</v>
      </c>
      <c r="E118" s="204">
        <f t="shared" si="40"/>
        <v>0</v>
      </c>
      <c r="F118" s="224">
        <v>0</v>
      </c>
      <c r="G118" s="224">
        <v>0</v>
      </c>
      <c r="H118" s="145">
        <f t="shared" si="41"/>
        <v>0</v>
      </c>
      <c r="I118" s="205">
        <v>0</v>
      </c>
      <c r="J118" s="203">
        <v>0</v>
      </c>
      <c r="K118" s="202">
        <f t="shared" si="42"/>
        <v>0</v>
      </c>
      <c r="L118" s="224">
        <v>0</v>
      </c>
      <c r="M118" s="224">
        <v>0</v>
      </c>
      <c r="N118" s="145">
        <f t="shared" si="43"/>
        <v>0</v>
      </c>
      <c r="O118" s="205">
        <v>0</v>
      </c>
      <c r="P118" s="203">
        <v>0</v>
      </c>
      <c r="Q118" s="146">
        <f t="shared" si="44"/>
        <v>0</v>
      </c>
      <c r="R118" s="205">
        <v>0</v>
      </c>
      <c r="S118" s="203">
        <v>0</v>
      </c>
      <c r="T118" s="146">
        <f t="shared" si="45"/>
        <v>0</v>
      </c>
      <c r="U118" s="205">
        <v>0</v>
      </c>
      <c r="V118" s="224">
        <v>0</v>
      </c>
      <c r="W118" s="145">
        <f t="shared" si="46"/>
        <v>0</v>
      </c>
      <c r="X118" s="205">
        <v>0</v>
      </c>
      <c r="Y118" s="203">
        <v>0</v>
      </c>
      <c r="Z118" s="146">
        <f t="shared" si="47"/>
        <v>0</v>
      </c>
      <c r="AA118" s="181">
        <f t="shared" si="39"/>
        <v>0</v>
      </c>
      <c r="AB118" s="143">
        <f t="shared" si="39"/>
        <v>0</v>
      </c>
      <c r="AC118" s="204">
        <f t="shared" si="39"/>
        <v>0</v>
      </c>
    </row>
    <row r="119" spans="1:30" s="144" customFormat="1" x14ac:dyDescent="0.25">
      <c r="A119" s="190" t="s">
        <v>262</v>
      </c>
      <c r="B119" s="146">
        <v>4895</v>
      </c>
      <c r="C119" s="181">
        <v>12</v>
      </c>
      <c r="D119" s="203"/>
      <c r="E119" s="204">
        <v>12</v>
      </c>
      <c r="F119" s="224">
        <v>3</v>
      </c>
      <c r="G119" s="224">
        <v>1</v>
      </c>
      <c r="H119" s="145">
        <v>4</v>
      </c>
      <c r="I119" s="205"/>
      <c r="J119" s="203"/>
      <c r="K119" s="202"/>
      <c r="L119" s="224"/>
      <c r="M119" s="224"/>
      <c r="N119" s="145"/>
      <c r="O119" s="205"/>
      <c r="P119" s="203"/>
      <c r="Q119" s="146"/>
      <c r="R119" s="205"/>
      <c r="S119" s="203"/>
      <c r="T119" s="146"/>
      <c r="U119" s="205"/>
      <c r="V119" s="224"/>
      <c r="W119" s="145"/>
      <c r="X119" s="205">
        <v>3</v>
      </c>
      <c r="Y119" s="203"/>
      <c r="Z119" s="146">
        <v>3</v>
      </c>
      <c r="AA119" s="181">
        <f t="shared" si="39"/>
        <v>18</v>
      </c>
      <c r="AB119" s="143">
        <f t="shared" si="39"/>
        <v>1</v>
      </c>
      <c r="AC119" s="204">
        <f t="shared" si="39"/>
        <v>19</v>
      </c>
    </row>
    <row r="120" spans="1:30" s="144" customFormat="1" x14ac:dyDescent="0.25">
      <c r="A120" s="190" t="s">
        <v>263</v>
      </c>
      <c r="B120" s="146">
        <v>4896</v>
      </c>
      <c r="C120" s="181">
        <v>0</v>
      </c>
      <c r="D120" s="203">
        <v>0</v>
      </c>
      <c r="E120" s="204">
        <f t="shared" si="40"/>
        <v>0</v>
      </c>
      <c r="F120" s="224">
        <v>0</v>
      </c>
      <c r="G120" s="224">
        <v>0</v>
      </c>
      <c r="H120" s="145">
        <f t="shared" si="41"/>
        <v>0</v>
      </c>
      <c r="I120" s="205">
        <v>0</v>
      </c>
      <c r="J120" s="203">
        <v>0</v>
      </c>
      <c r="K120" s="202">
        <f t="shared" si="42"/>
        <v>0</v>
      </c>
      <c r="L120" s="224">
        <v>0</v>
      </c>
      <c r="M120" s="224">
        <v>0</v>
      </c>
      <c r="N120" s="145">
        <f t="shared" si="43"/>
        <v>0</v>
      </c>
      <c r="O120" s="205">
        <v>0</v>
      </c>
      <c r="P120" s="203">
        <v>0</v>
      </c>
      <c r="Q120" s="146">
        <f t="shared" si="44"/>
        <v>0</v>
      </c>
      <c r="R120" s="205">
        <v>0</v>
      </c>
      <c r="S120" s="203">
        <v>0</v>
      </c>
      <c r="T120" s="146">
        <f t="shared" si="45"/>
        <v>0</v>
      </c>
      <c r="U120" s="205">
        <v>0</v>
      </c>
      <c r="V120" s="224">
        <v>0</v>
      </c>
      <c r="W120" s="145">
        <f t="shared" si="46"/>
        <v>0</v>
      </c>
      <c r="X120" s="205">
        <v>0</v>
      </c>
      <c r="Y120" s="203">
        <v>0</v>
      </c>
      <c r="Z120" s="146">
        <f t="shared" si="47"/>
        <v>0</v>
      </c>
      <c r="AA120" s="181">
        <f t="shared" si="39"/>
        <v>0</v>
      </c>
      <c r="AB120" s="143">
        <f t="shared" si="39"/>
        <v>0</v>
      </c>
      <c r="AC120" s="204">
        <f t="shared" si="39"/>
        <v>0</v>
      </c>
    </row>
    <row r="121" spans="1:30" s="144" customFormat="1" ht="15.75" thickBot="1" x14ac:dyDescent="0.3">
      <c r="A121" s="190" t="s">
        <v>264</v>
      </c>
      <c r="B121" s="146">
        <v>4897</v>
      </c>
      <c r="C121" s="181">
        <v>0</v>
      </c>
      <c r="D121" s="203">
        <v>0</v>
      </c>
      <c r="E121" s="204">
        <f t="shared" si="40"/>
        <v>0</v>
      </c>
      <c r="F121" s="224">
        <v>0</v>
      </c>
      <c r="G121" s="224">
        <v>0</v>
      </c>
      <c r="H121" s="145">
        <f t="shared" si="41"/>
        <v>0</v>
      </c>
      <c r="I121" s="205">
        <v>0</v>
      </c>
      <c r="J121" s="203">
        <v>0</v>
      </c>
      <c r="K121" s="202">
        <f t="shared" si="42"/>
        <v>0</v>
      </c>
      <c r="L121" s="224">
        <v>0</v>
      </c>
      <c r="M121" s="224">
        <v>0</v>
      </c>
      <c r="N121" s="145">
        <f t="shared" si="43"/>
        <v>0</v>
      </c>
      <c r="O121" s="205">
        <v>0</v>
      </c>
      <c r="P121" s="203">
        <v>0</v>
      </c>
      <c r="Q121" s="146">
        <f t="shared" si="44"/>
        <v>0</v>
      </c>
      <c r="R121" s="205">
        <v>0</v>
      </c>
      <c r="S121" s="203">
        <v>0</v>
      </c>
      <c r="T121" s="146">
        <f t="shared" si="45"/>
        <v>0</v>
      </c>
      <c r="U121" s="205">
        <v>0</v>
      </c>
      <c r="V121" s="224">
        <v>0</v>
      </c>
      <c r="W121" s="145">
        <f t="shared" si="46"/>
        <v>0</v>
      </c>
      <c r="X121" s="205">
        <v>0</v>
      </c>
      <c r="Y121" s="203">
        <v>0</v>
      </c>
      <c r="Z121" s="146">
        <f t="shared" si="47"/>
        <v>0</v>
      </c>
      <c r="AA121" s="181">
        <f t="shared" si="39"/>
        <v>0</v>
      </c>
      <c r="AB121" s="143">
        <f t="shared" si="39"/>
        <v>0</v>
      </c>
      <c r="AC121" s="204">
        <f t="shared" si="39"/>
        <v>0</v>
      </c>
    </row>
    <row r="122" spans="1:30" s="323" customFormat="1" ht="15.75" thickBot="1" x14ac:dyDescent="0.3">
      <c r="A122" s="206" t="s">
        <v>265</v>
      </c>
      <c r="B122" s="317"/>
      <c r="C122" s="318">
        <f t="shared" ref="C122:Z122" si="48">SUM(C113:C121)</f>
        <v>288</v>
      </c>
      <c r="D122" s="317">
        <f t="shared" si="48"/>
        <v>15</v>
      </c>
      <c r="E122" s="319">
        <f t="shared" si="48"/>
        <v>303</v>
      </c>
      <c r="F122" s="320">
        <f t="shared" si="48"/>
        <v>37</v>
      </c>
      <c r="G122" s="317">
        <f t="shared" si="48"/>
        <v>3</v>
      </c>
      <c r="H122" s="317">
        <f t="shared" si="48"/>
        <v>40</v>
      </c>
      <c r="I122" s="320">
        <f t="shared" si="48"/>
        <v>4</v>
      </c>
      <c r="J122" s="317">
        <f t="shared" si="48"/>
        <v>0</v>
      </c>
      <c r="K122" s="321">
        <f t="shared" si="48"/>
        <v>4</v>
      </c>
      <c r="L122" s="317">
        <f t="shared" si="48"/>
        <v>2</v>
      </c>
      <c r="M122" s="317">
        <f t="shared" si="48"/>
        <v>0</v>
      </c>
      <c r="N122" s="317">
        <f t="shared" si="48"/>
        <v>2</v>
      </c>
      <c r="O122" s="320">
        <f t="shared" si="48"/>
        <v>5</v>
      </c>
      <c r="P122" s="317">
        <f t="shared" si="48"/>
        <v>0</v>
      </c>
      <c r="Q122" s="317">
        <f t="shared" si="48"/>
        <v>5</v>
      </c>
      <c r="R122" s="320">
        <f t="shared" si="48"/>
        <v>0</v>
      </c>
      <c r="S122" s="317">
        <f t="shared" si="48"/>
        <v>0</v>
      </c>
      <c r="T122" s="317">
        <f t="shared" si="48"/>
        <v>0</v>
      </c>
      <c r="U122" s="320">
        <f t="shared" si="48"/>
        <v>1</v>
      </c>
      <c r="V122" s="317">
        <f t="shared" si="48"/>
        <v>0</v>
      </c>
      <c r="W122" s="317">
        <f t="shared" si="48"/>
        <v>1</v>
      </c>
      <c r="X122" s="320">
        <f t="shared" si="48"/>
        <v>18</v>
      </c>
      <c r="Y122" s="317">
        <f t="shared" si="48"/>
        <v>0</v>
      </c>
      <c r="Z122" s="321">
        <f t="shared" si="48"/>
        <v>18</v>
      </c>
      <c r="AA122" s="185">
        <f>X122+U122+O122+L122+I122+F122+C122+R122</f>
        <v>355</v>
      </c>
      <c r="AB122" s="189">
        <f>Y122+V122+P122+M122+J122+G122+D122+S122</f>
        <v>18</v>
      </c>
      <c r="AC122" s="186">
        <f>Z122+W122+Q122+N122+K122+H122+E122+T122</f>
        <v>373</v>
      </c>
      <c r="AD122" s="322"/>
    </row>
    <row r="123" spans="1:30" s="201" customFormat="1" ht="15.75" thickBot="1" x14ac:dyDescent="0.3">
      <c r="A123" s="190"/>
      <c r="B123" s="146"/>
      <c r="C123" s="191"/>
      <c r="D123" s="192"/>
      <c r="E123" s="209"/>
      <c r="F123" s="194"/>
      <c r="G123" s="194"/>
      <c r="H123" s="194"/>
      <c r="I123" s="196"/>
      <c r="J123" s="192"/>
      <c r="K123" s="210"/>
      <c r="L123" s="194"/>
      <c r="M123" s="194"/>
      <c r="N123" s="194"/>
      <c r="O123" s="196"/>
      <c r="P123" s="192"/>
      <c r="Q123" s="192"/>
      <c r="R123" s="196"/>
      <c r="S123" s="192"/>
      <c r="T123" s="192"/>
      <c r="U123" s="324"/>
      <c r="V123" s="194"/>
      <c r="W123" s="194"/>
      <c r="X123" s="196"/>
      <c r="Y123" s="192"/>
      <c r="Z123" s="192"/>
      <c r="AA123" s="191"/>
      <c r="AB123" s="211"/>
      <c r="AC123" s="209"/>
    </row>
    <row r="124" spans="1:30" s="144" customFormat="1" ht="15.75" thickBot="1" x14ac:dyDescent="0.3">
      <c r="A124" s="183" t="s">
        <v>266</v>
      </c>
      <c r="B124" s="184">
        <v>4900</v>
      </c>
      <c r="C124" s="185">
        <v>28</v>
      </c>
      <c r="D124" s="184">
        <v>10</v>
      </c>
      <c r="E124" s="186">
        <v>38</v>
      </c>
      <c r="F124" s="184">
        <v>8</v>
      </c>
      <c r="G124" s="184">
        <v>3</v>
      </c>
      <c r="H124" s="184">
        <v>11</v>
      </c>
      <c r="I124" s="187"/>
      <c r="J124" s="184">
        <v>1</v>
      </c>
      <c r="K124" s="188">
        <v>1</v>
      </c>
      <c r="L124" s="184"/>
      <c r="M124" s="184">
        <v>1</v>
      </c>
      <c r="N124" s="184">
        <v>1</v>
      </c>
      <c r="O124" s="187">
        <v>1</v>
      </c>
      <c r="P124" s="184"/>
      <c r="Q124" s="184">
        <v>1</v>
      </c>
      <c r="R124" s="187"/>
      <c r="S124" s="184"/>
      <c r="T124" s="184"/>
      <c r="U124" s="187"/>
      <c r="V124" s="184"/>
      <c r="W124" s="184"/>
      <c r="X124" s="187">
        <v>2</v>
      </c>
      <c r="Y124" s="184"/>
      <c r="Z124" s="184">
        <v>2</v>
      </c>
      <c r="AA124" s="185">
        <f>X124+U124+O124+L124+I124+F124+C124+R124</f>
        <v>39</v>
      </c>
      <c r="AB124" s="189">
        <f>Y124+V124+P124+M124+J124+G124+D124+S124</f>
        <v>15</v>
      </c>
      <c r="AC124" s="186">
        <f>Z124+W124+Q124+N124+K124+H124+E124+T124</f>
        <v>54</v>
      </c>
      <c r="AD124" s="207"/>
    </row>
    <row r="125" spans="1:30" s="201" customFormat="1" x14ac:dyDescent="0.25">
      <c r="A125" s="212"/>
      <c r="B125" s="146"/>
      <c r="C125" s="213"/>
      <c r="D125" s="195"/>
      <c r="E125" s="193"/>
      <c r="F125" s="195"/>
      <c r="G125" s="195"/>
      <c r="H125" s="195"/>
      <c r="I125" s="216"/>
      <c r="J125" s="195"/>
      <c r="K125" s="197"/>
      <c r="L125" s="195"/>
      <c r="M125" s="195"/>
      <c r="N125" s="195"/>
      <c r="O125" s="216"/>
      <c r="P125" s="195"/>
      <c r="Q125" s="195"/>
      <c r="R125" s="216"/>
      <c r="S125" s="195"/>
      <c r="T125" s="195"/>
      <c r="U125" s="285"/>
      <c r="V125" s="195"/>
      <c r="W125" s="195"/>
      <c r="X125" s="216"/>
      <c r="Y125" s="195"/>
      <c r="Z125" s="195"/>
      <c r="AA125" s="213"/>
      <c r="AB125" s="218"/>
      <c r="AC125" s="193"/>
    </row>
    <row r="126" spans="1:30" s="144" customFormat="1" x14ac:dyDescent="0.25">
      <c r="A126" s="190" t="s">
        <v>267</v>
      </c>
      <c r="B126" s="146">
        <v>4940</v>
      </c>
      <c r="C126" s="181">
        <v>16</v>
      </c>
      <c r="D126" s="203">
        <v>2</v>
      </c>
      <c r="E126" s="204">
        <v>18</v>
      </c>
      <c r="F126" s="224">
        <v>7</v>
      </c>
      <c r="G126" s="224"/>
      <c r="H126" s="145">
        <v>7</v>
      </c>
      <c r="I126" s="205"/>
      <c r="J126" s="203"/>
      <c r="K126" s="202"/>
      <c r="L126" s="224"/>
      <c r="M126" s="224"/>
      <c r="N126" s="145"/>
      <c r="O126" s="205"/>
      <c r="P126" s="203"/>
      <c r="Q126" s="146"/>
      <c r="R126" s="205"/>
      <c r="S126" s="203"/>
      <c r="T126" s="146"/>
      <c r="U126" s="205"/>
      <c r="V126" s="224"/>
      <c r="W126" s="145"/>
      <c r="X126" s="205">
        <v>2</v>
      </c>
      <c r="Y126" s="203"/>
      <c r="Z126" s="146">
        <v>2</v>
      </c>
      <c r="AA126" s="181">
        <f t="shared" ref="AA126:AC132" si="49">X126+U126+O126+L126+I126+F126+C126+R126</f>
        <v>25</v>
      </c>
      <c r="AB126" s="143">
        <f t="shared" si="49"/>
        <v>2</v>
      </c>
      <c r="AC126" s="204">
        <f t="shared" si="49"/>
        <v>27</v>
      </c>
    </row>
    <row r="127" spans="1:30" s="144" customFormat="1" x14ac:dyDescent="0.25">
      <c r="A127" s="190" t="s">
        <v>268</v>
      </c>
      <c r="B127" s="146">
        <v>4500</v>
      </c>
      <c r="C127" s="181">
        <v>140</v>
      </c>
      <c r="D127" s="203">
        <v>7</v>
      </c>
      <c r="E127" s="204">
        <v>147</v>
      </c>
      <c r="F127" s="224">
        <v>4</v>
      </c>
      <c r="G127" s="224"/>
      <c r="H127" s="145">
        <v>4</v>
      </c>
      <c r="I127" s="205">
        <v>1</v>
      </c>
      <c r="J127" s="203"/>
      <c r="K127" s="202">
        <v>1</v>
      </c>
      <c r="L127" s="224">
        <v>2</v>
      </c>
      <c r="M127" s="224"/>
      <c r="N127" s="145">
        <v>2</v>
      </c>
      <c r="O127" s="205">
        <v>1</v>
      </c>
      <c r="P127" s="203"/>
      <c r="Q127" s="146">
        <v>1</v>
      </c>
      <c r="R127" s="205"/>
      <c r="S127" s="203"/>
      <c r="T127" s="146"/>
      <c r="U127" s="205">
        <v>3</v>
      </c>
      <c r="V127" s="224"/>
      <c r="W127" s="145">
        <v>3</v>
      </c>
      <c r="X127" s="205">
        <v>8</v>
      </c>
      <c r="Y127" s="203">
        <v>1</v>
      </c>
      <c r="Z127" s="146">
        <v>9</v>
      </c>
      <c r="AA127" s="181">
        <f t="shared" si="49"/>
        <v>159</v>
      </c>
      <c r="AB127" s="143">
        <f t="shared" si="49"/>
        <v>8</v>
      </c>
      <c r="AC127" s="204">
        <f t="shared" si="49"/>
        <v>167</v>
      </c>
    </row>
    <row r="128" spans="1:30" s="144" customFormat="1" x14ac:dyDescent="0.25">
      <c r="A128" s="190" t="s">
        <v>338</v>
      </c>
      <c r="B128" s="146">
        <v>4500</v>
      </c>
      <c r="C128" s="181">
        <v>3</v>
      </c>
      <c r="D128" s="203"/>
      <c r="E128" s="204">
        <v>3</v>
      </c>
      <c r="F128" s="224"/>
      <c r="G128" s="224"/>
      <c r="H128" s="488"/>
      <c r="I128" s="205"/>
      <c r="J128" s="203"/>
      <c r="K128" s="202"/>
      <c r="L128" s="224"/>
      <c r="M128" s="224"/>
      <c r="N128" s="488"/>
      <c r="O128" s="205"/>
      <c r="P128" s="203"/>
      <c r="Q128" s="146"/>
      <c r="R128" s="205"/>
      <c r="S128" s="203"/>
      <c r="T128" s="146"/>
      <c r="U128" s="205"/>
      <c r="V128" s="224"/>
      <c r="W128" s="488"/>
      <c r="X128" s="205"/>
      <c r="Y128" s="203"/>
      <c r="Z128" s="146"/>
      <c r="AA128" s="181">
        <f t="shared" ref="AA128" si="50">X128+U128+O128+L128+I128+F128+C128+R128</f>
        <v>3</v>
      </c>
      <c r="AB128" s="143">
        <f t="shared" ref="AB128" si="51">Y128+V128+P128+M128+J128+G128+D128+S128</f>
        <v>0</v>
      </c>
      <c r="AC128" s="204">
        <f t="shared" ref="AC128" si="52">Z128+W128+Q128+N128+K128+H128+E128+T128</f>
        <v>3</v>
      </c>
    </row>
    <row r="129" spans="1:30" s="144" customFormat="1" x14ac:dyDescent="0.25">
      <c r="A129" s="190" t="s">
        <v>269</v>
      </c>
      <c r="B129" s="146">
        <v>4560</v>
      </c>
      <c r="C129" s="181">
        <v>2</v>
      </c>
      <c r="D129" s="203"/>
      <c r="E129" s="204">
        <v>2</v>
      </c>
      <c r="F129" s="224">
        <v>2</v>
      </c>
      <c r="G129" s="224"/>
      <c r="H129" s="145">
        <v>2</v>
      </c>
      <c r="I129" s="205"/>
      <c r="J129" s="203"/>
      <c r="K129" s="202"/>
      <c r="L129" s="224"/>
      <c r="M129" s="224"/>
      <c r="N129" s="145"/>
      <c r="O129" s="205"/>
      <c r="P129" s="203"/>
      <c r="Q129" s="146"/>
      <c r="R129" s="205"/>
      <c r="S129" s="203"/>
      <c r="T129" s="146"/>
      <c r="U129" s="205"/>
      <c r="V129" s="224"/>
      <c r="W129" s="145"/>
      <c r="X129" s="205"/>
      <c r="Y129" s="203"/>
      <c r="Z129" s="146"/>
      <c r="AA129" s="181">
        <f t="shared" si="49"/>
        <v>4</v>
      </c>
      <c r="AB129" s="143">
        <f t="shared" si="49"/>
        <v>0</v>
      </c>
      <c r="AC129" s="204">
        <f t="shared" si="49"/>
        <v>4</v>
      </c>
    </row>
    <row r="130" spans="1:30" s="144" customFormat="1" x14ac:dyDescent="0.25">
      <c r="A130" s="190" t="s">
        <v>270</v>
      </c>
      <c r="B130" s="146">
        <v>4561</v>
      </c>
      <c r="C130" s="181">
        <v>0</v>
      </c>
      <c r="D130" s="203">
        <v>0</v>
      </c>
      <c r="E130" s="204">
        <f>C130+D130</f>
        <v>0</v>
      </c>
      <c r="F130" s="224">
        <v>0</v>
      </c>
      <c r="G130" s="224">
        <v>0</v>
      </c>
      <c r="H130" s="145">
        <f>F130+G130</f>
        <v>0</v>
      </c>
      <c r="I130" s="205">
        <v>0</v>
      </c>
      <c r="J130" s="203">
        <v>0</v>
      </c>
      <c r="K130" s="202">
        <f>I130+J130</f>
        <v>0</v>
      </c>
      <c r="L130" s="224">
        <v>0</v>
      </c>
      <c r="M130" s="224">
        <v>0</v>
      </c>
      <c r="N130" s="145">
        <f>L130+M130</f>
        <v>0</v>
      </c>
      <c r="O130" s="205">
        <v>0</v>
      </c>
      <c r="P130" s="203">
        <v>0</v>
      </c>
      <c r="Q130" s="146">
        <f>O130+P130</f>
        <v>0</v>
      </c>
      <c r="R130" s="205">
        <v>0</v>
      </c>
      <c r="S130" s="203">
        <v>0</v>
      </c>
      <c r="T130" s="146">
        <f>R130+S130</f>
        <v>0</v>
      </c>
      <c r="U130" s="205">
        <v>0</v>
      </c>
      <c r="V130" s="224">
        <v>0</v>
      </c>
      <c r="W130" s="145">
        <f>U130+V130</f>
        <v>0</v>
      </c>
      <c r="X130" s="205">
        <v>0</v>
      </c>
      <c r="Y130" s="203">
        <v>0</v>
      </c>
      <c r="Z130" s="146">
        <f>X130+Y130</f>
        <v>0</v>
      </c>
      <c r="AA130" s="181">
        <f t="shared" si="49"/>
        <v>0</v>
      </c>
      <c r="AB130" s="143">
        <f t="shared" si="49"/>
        <v>0</v>
      </c>
      <c r="AC130" s="204">
        <f t="shared" si="49"/>
        <v>0</v>
      </c>
    </row>
    <row r="131" spans="1:30" s="144" customFormat="1" ht="15.75" thickBot="1" x14ac:dyDescent="0.3">
      <c r="A131" s="190" t="s">
        <v>271</v>
      </c>
      <c r="B131" s="146">
        <v>4590</v>
      </c>
      <c r="C131" s="181">
        <v>0</v>
      </c>
      <c r="D131" s="203">
        <v>0</v>
      </c>
      <c r="E131" s="204">
        <f>C131+D131</f>
        <v>0</v>
      </c>
      <c r="F131" s="224">
        <v>0</v>
      </c>
      <c r="G131" s="224">
        <v>0</v>
      </c>
      <c r="H131" s="145">
        <f>F131+G131</f>
        <v>0</v>
      </c>
      <c r="I131" s="205">
        <v>0</v>
      </c>
      <c r="J131" s="203">
        <v>0</v>
      </c>
      <c r="K131" s="202">
        <f>I131+J131</f>
        <v>0</v>
      </c>
      <c r="L131" s="224">
        <v>0</v>
      </c>
      <c r="M131" s="224">
        <v>0</v>
      </c>
      <c r="N131" s="145">
        <f>L131+M131</f>
        <v>0</v>
      </c>
      <c r="O131" s="205">
        <v>0</v>
      </c>
      <c r="P131" s="203">
        <v>0</v>
      </c>
      <c r="Q131" s="146">
        <f>O131+P131</f>
        <v>0</v>
      </c>
      <c r="R131" s="205">
        <v>0</v>
      </c>
      <c r="S131" s="203">
        <v>0</v>
      </c>
      <c r="T131" s="146">
        <f>R131+S131</f>
        <v>0</v>
      </c>
      <c r="U131" s="205">
        <v>0</v>
      </c>
      <c r="V131" s="224">
        <v>0</v>
      </c>
      <c r="W131" s="145">
        <f>U131+V131</f>
        <v>0</v>
      </c>
      <c r="X131" s="205">
        <v>0</v>
      </c>
      <c r="Y131" s="203">
        <v>0</v>
      </c>
      <c r="Z131" s="146">
        <f>X131+Y131</f>
        <v>0</v>
      </c>
      <c r="AA131" s="181">
        <f t="shared" si="49"/>
        <v>0</v>
      </c>
      <c r="AB131" s="143">
        <f t="shared" si="49"/>
        <v>0</v>
      </c>
      <c r="AC131" s="204">
        <f t="shared" si="49"/>
        <v>0</v>
      </c>
    </row>
    <row r="132" spans="1:30" s="144" customFormat="1" ht="15.75" thickBot="1" x14ac:dyDescent="0.3">
      <c r="A132" s="183" t="s">
        <v>272</v>
      </c>
      <c r="B132" s="184"/>
      <c r="C132" s="185">
        <f>SUM(C126:C131)</f>
        <v>161</v>
      </c>
      <c r="D132" s="184">
        <f t="shared" ref="D132:Z132" si="53">SUM(D126:D131)</f>
        <v>9</v>
      </c>
      <c r="E132" s="186">
        <f t="shared" si="53"/>
        <v>170</v>
      </c>
      <c r="F132" s="187">
        <f t="shared" si="53"/>
        <v>13</v>
      </c>
      <c r="G132" s="184">
        <f t="shared" si="53"/>
        <v>0</v>
      </c>
      <c r="H132" s="188">
        <f t="shared" si="53"/>
        <v>13</v>
      </c>
      <c r="I132" s="187">
        <f t="shared" si="53"/>
        <v>1</v>
      </c>
      <c r="J132" s="184">
        <f t="shared" si="53"/>
        <v>0</v>
      </c>
      <c r="K132" s="188">
        <f t="shared" si="53"/>
        <v>1</v>
      </c>
      <c r="L132" s="187">
        <f t="shared" si="53"/>
        <v>2</v>
      </c>
      <c r="M132" s="184">
        <f t="shared" si="53"/>
        <v>0</v>
      </c>
      <c r="N132" s="188">
        <f t="shared" si="53"/>
        <v>2</v>
      </c>
      <c r="O132" s="187">
        <f t="shared" si="53"/>
        <v>1</v>
      </c>
      <c r="P132" s="184">
        <f t="shared" si="53"/>
        <v>0</v>
      </c>
      <c r="Q132" s="184">
        <f t="shared" si="53"/>
        <v>1</v>
      </c>
      <c r="R132" s="187">
        <f t="shared" si="53"/>
        <v>0</v>
      </c>
      <c r="S132" s="184">
        <f t="shared" si="53"/>
        <v>0</v>
      </c>
      <c r="T132" s="188">
        <f t="shared" si="53"/>
        <v>0</v>
      </c>
      <c r="U132" s="184">
        <f t="shared" si="53"/>
        <v>3</v>
      </c>
      <c r="V132" s="184">
        <f t="shared" si="53"/>
        <v>0</v>
      </c>
      <c r="W132" s="188">
        <f t="shared" si="53"/>
        <v>3</v>
      </c>
      <c r="X132" s="187">
        <f t="shared" si="53"/>
        <v>10</v>
      </c>
      <c r="Y132" s="184">
        <f t="shared" si="53"/>
        <v>1</v>
      </c>
      <c r="Z132" s="188">
        <f t="shared" si="53"/>
        <v>11</v>
      </c>
      <c r="AA132" s="185">
        <f>X132+U132+O132+L132+I132+F132+C132+R132</f>
        <v>191</v>
      </c>
      <c r="AB132" s="189">
        <f t="shared" si="49"/>
        <v>10</v>
      </c>
      <c r="AC132" s="186">
        <f t="shared" si="49"/>
        <v>201</v>
      </c>
      <c r="AD132" s="207"/>
    </row>
    <row r="133" spans="1:30" s="201" customFormat="1" ht="15.75" thickBot="1" x14ac:dyDescent="0.3">
      <c r="A133" s="183"/>
      <c r="B133" s="184"/>
      <c r="C133" s="325"/>
      <c r="D133" s="215"/>
      <c r="E133" s="214"/>
      <c r="F133" s="215"/>
      <c r="G133" s="215"/>
      <c r="H133" s="215"/>
      <c r="I133" s="326"/>
      <c r="J133" s="215"/>
      <c r="K133" s="217"/>
      <c r="L133" s="215"/>
      <c r="M133" s="215"/>
      <c r="N133" s="215"/>
      <c r="O133" s="326"/>
      <c r="P133" s="215"/>
      <c r="Q133" s="215"/>
      <c r="R133" s="326"/>
      <c r="S133" s="215"/>
      <c r="T133" s="217"/>
      <c r="U133" s="215"/>
      <c r="V133" s="215"/>
      <c r="W133" s="215"/>
      <c r="X133" s="326"/>
      <c r="Y133" s="215"/>
      <c r="Z133" s="215"/>
      <c r="AA133" s="325"/>
      <c r="AB133" s="229"/>
      <c r="AC133" s="214"/>
    </row>
    <row r="134" spans="1:30" s="144" customFormat="1" ht="15.75" thickBot="1" x14ac:dyDescent="0.3">
      <c r="A134" s="183" t="s">
        <v>273</v>
      </c>
      <c r="B134" s="184">
        <v>4550</v>
      </c>
      <c r="C134" s="185">
        <v>0</v>
      </c>
      <c r="D134" s="184">
        <v>0</v>
      </c>
      <c r="E134" s="186">
        <f>C134+D134</f>
        <v>0</v>
      </c>
      <c r="F134" s="184">
        <v>0</v>
      </c>
      <c r="G134" s="184">
        <v>0</v>
      </c>
      <c r="H134" s="184">
        <f>F134+G134</f>
        <v>0</v>
      </c>
      <c r="I134" s="187">
        <v>0</v>
      </c>
      <c r="J134" s="184">
        <v>0</v>
      </c>
      <c r="K134" s="188">
        <f>I134+J134</f>
        <v>0</v>
      </c>
      <c r="L134" s="184">
        <v>0</v>
      </c>
      <c r="M134" s="184">
        <v>0</v>
      </c>
      <c r="N134" s="184">
        <f>L134+M134</f>
        <v>0</v>
      </c>
      <c r="O134" s="187">
        <v>0</v>
      </c>
      <c r="P134" s="184">
        <v>0</v>
      </c>
      <c r="Q134" s="184">
        <f>O134+P134</f>
        <v>0</v>
      </c>
      <c r="R134" s="187">
        <v>0</v>
      </c>
      <c r="S134" s="184">
        <v>0</v>
      </c>
      <c r="T134" s="188">
        <f>R134+S134</f>
        <v>0</v>
      </c>
      <c r="U134" s="184">
        <v>0</v>
      </c>
      <c r="V134" s="184">
        <v>0</v>
      </c>
      <c r="W134" s="184">
        <f>U134+V134</f>
        <v>0</v>
      </c>
      <c r="X134" s="187">
        <v>0</v>
      </c>
      <c r="Y134" s="184">
        <v>0</v>
      </c>
      <c r="Z134" s="184">
        <f>X134+Y134</f>
        <v>0</v>
      </c>
      <c r="AA134" s="185">
        <f>X134+U134+O134+L134+I134+F134+C134+R134</f>
        <v>0</v>
      </c>
      <c r="AB134" s="189">
        <f>Y134+V134+P134+M134+J134+G134+D134+S134</f>
        <v>0</v>
      </c>
      <c r="AC134" s="186">
        <f>Z134+W134+Q134+N134+K134+H134+E134+T134</f>
        <v>0</v>
      </c>
      <c r="AD134" s="207"/>
    </row>
    <row r="135" spans="1:30" s="144" customFormat="1" ht="15.75" thickBot="1" x14ac:dyDescent="0.3">
      <c r="A135" s="183"/>
      <c r="B135" s="184"/>
      <c r="C135" s="185"/>
      <c r="D135" s="184"/>
      <c r="E135" s="186"/>
      <c r="F135" s="184"/>
      <c r="G135" s="184"/>
      <c r="H135" s="184"/>
      <c r="I135" s="187"/>
      <c r="J135" s="184"/>
      <c r="K135" s="188"/>
      <c r="L135" s="184"/>
      <c r="M135" s="184"/>
      <c r="N135" s="184"/>
      <c r="O135" s="187"/>
      <c r="P135" s="184"/>
      <c r="Q135" s="184"/>
      <c r="R135" s="187"/>
      <c r="S135" s="184"/>
      <c r="T135" s="188"/>
      <c r="U135" s="184"/>
      <c r="V135" s="184"/>
      <c r="W135" s="184"/>
      <c r="X135" s="187"/>
      <c r="Y135" s="184"/>
      <c r="Z135" s="184"/>
      <c r="AA135" s="185"/>
      <c r="AB135" s="189"/>
      <c r="AC135" s="186"/>
    </row>
    <row r="136" spans="1:30" s="144" customFormat="1" ht="15.75" thickBot="1" x14ac:dyDescent="0.3">
      <c r="A136" s="183" t="s">
        <v>274</v>
      </c>
      <c r="B136" s="184">
        <v>4551</v>
      </c>
      <c r="C136" s="185">
        <v>0</v>
      </c>
      <c r="D136" s="184">
        <v>0</v>
      </c>
      <c r="E136" s="186">
        <f>C136+D136</f>
        <v>0</v>
      </c>
      <c r="F136" s="184">
        <v>0</v>
      </c>
      <c r="G136" s="184">
        <v>0</v>
      </c>
      <c r="H136" s="184">
        <f>F136+G136</f>
        <v>0</v>
      </c>
      <c r="I136" s="187">
        <v>0</v>
      </c>
      <c r="J136" s="184">
        <v>0</v>
      </c>
      <c r="K136" s="188">
        <f>I136+J136</f>
        <v>0</v>
      </c>
      <c r="L136" s="184">
        <v>0</v>
      </c>
      <c r="M136" s="184">
        <v>0</v>
      </c>
      <c r="N136" s="184">
        <f>L136+M136</f>
        <v>0</v>
      </c>
      <c r="O136" s="187">
        <v>0</v>
      </c>
      <c r="P136" s="184">
        <v>0</v>
      </c>
      <c r="Q136" s="184">
        <f>O136+P136</f>
        <v>0</v>
      </c>
      <c r="R136" s="187">
        <v>0</v>
      </c>
      <c r="S136" s="184">
        <v>0</v>
      </c>
      <c r="T136" s="188">
        <f>R136+S136</f>
        <v>0</v>
      </c>
      <c r="U136" s="184">
        <v>0</v>
      </c>
      <c r="V136" s="184">
        <v>0</v>
      </c>
      <c r="W136" s="184">
        <f>U136+V136</f>
        <v>0</v>
      </c>
      <c r="X136" s="187">
        <v>0</v>
      </c>
      <c r="Y136" s="184">
        <v>0</v>
      </c>
      <c r="Z136" s="184">
        <f>X136+Y136</f>
        <v>0</v>
      </c>
      <c r="AA136" s="185">
        <f>X136+U136+O136+L136+I136+F136+C136+R136</f>
        <v>0</v>
      </c>
      <c r="AB136" s="189">
        <f>Y136+V136+P136+M136+J136+G136+D136+S136</f>
        <v>0</v>
      </c>
      <c r="AC136" s="186">
        <f>Z136+W136+Q136+N136+K136+H136+E136+T136</f>
        <v>0</v>
      </c>
      <c r="AD136" s="207"/>
    </row>
    <row r="137" spans="1:30" s="201" customFormat="1" ht="15.75" thickBot="1" x14ac:dyDescent="0.3">
      <c r="A137" s="183"/>
      <c r="B137" s="184"/>
      <c r="C137" s="325"/>
      <c r="D137" s="215"/>
      <c r="E137" s="214"/>
      <c r="F137" s="215"/>
      <c r="G137" s="215"/>
      <c r="H137" s="215"/>
      <c r="I137" s="326"/>
      <c r="J137" s="215"/>
      <c r="K137" s="217"/>
      <c r="L137" s="215"/>
      <c r="M137" s="215"/>
      <c r="N137" s="215"/>
      <c r="O137" s="326"/>
      <c r="P137" s="215"/>
      <c r="Q137" s="215"/>
      <c r="R137" s="326"/>
      <c r="S137" s="215"/>
      <c r="T137" s="217"/>
      <c r="U137" s="215"/>
      <c r="V137" s="215"/>
      <c r="W137" s="215"/>
      <c r="X137" s="326"/>
      <c r="Y137" s="215"/>
      <c r="Z137" s="215"/>
      <c r="AA137" s="325"/>
      <c r="AB137" s="229"/>
      <c r="AC137" s="214"/>
    </row>
    <row r="138" spans="1:30" s="144" customFormat="1" ht="15.75" thickBot="1" x14ac:dyDescent="0.3">
      <c r="A138" s="183" t="s">
        <v>218</v>
      </c>
      <c r="B138" s="184">
        <v>7901</v>
      </c>
      <c r="C138" s="185">
        <v>34</v>
      </c>
      <c r="D138" s="184">
        <v>10</v>
      </c>
      <c r="E138" s="186">
        <v>44</v>
      </c>
      <c r="F138" s="184">
        <v>2</v>
      </c>
      <c r="G138" s="184">
        <v>0</v>
      </c>
      <c r="H138" s="184">
        <v>2</v>
      </c>
      <c r="I138" s="187">
        <v>0</v>
      </c>
      <c r="J138" s="184">
        <v>0</v>
      </c>
      <c r="K138" s="188">
        <v>0</v>
      </c>
      <c r="L138" s="184">
        <v>0</v>
      </c>
      <c r="M138" s="184">
        <v>0</v>
      </c>
      <c r="N138" s="184">
        <v>0</v>
      </c>
      <c r="O138" s="187">
        <v>0</v>
      </c>
      <c r="P138" s="184">
        <v>2</v>
      </c>
      <c r="Q138" s="184">
        <v>2</v>
      </c>
      <c r="R138" s="187">
        <v>0</v>
      </c>
      <c r="S138" s="184">
        <v>0</v>
      </c>
      <c r="T138" s="188">
        <v>0</v>
      </c>
      <c r="U138" s="184">
        <v>0</v>
      </c>
      <c r="V138" s="184">
        <v>0</v>
      </c>
      <c r="W138" s="184">
        <v>0</v>
      </c>
      <c r="X138" s="187">
        <v>7</v>
      </c>
      <c r="Y138" s="184">
        <v>1</v>
      </c>
      <c r="Z138" s="184">
        <v>8</v>
      </c>
      <c r="AA138" s="185">
        <f>X138+U138+O138+L138+I138+F138+C138+R138</f>
        <v>43</v>
      </c>
      <c r="AB138" s="189">
        <f>Y138+V138+P138+M138+J138+G138+D138+S138</f>
        <v>13</v>
      </c>
      <c r="AC138" s="186">
        <f>Z138+W138+Q138+N138+K138+H138+E138+T138</f>
        <v>56</v>
      </c>
      <c r="AD138" s="207"/>
    </row>
    <row r="139" spans="1:30" s="201" customFormat="1" ht="15.75" thickBot="1" x14ac:dyDescent="0.3">
      <c r="A139" s="183"/>
      <c r="B139" s="184"/>
      <c r="C139" s="325"/>
      <c r="D139" s="215"/>
      <c r="E139" s="214"/>
      <c r="F139" s="215"/>
      <c r="G139" s="215"/>
      <c r="H139" s="215"/>
      <c r="I139" s="326"/>
      <c r="J139" s="215"/>
      <c r="K139" s="217"/>
      <c r="L139" s="215"/>
      <c r="M139" s="215"/>
      <c r="N139" s="215"/>
      <c r="O139" s="326"/>
      <c r="P139" s="215"/>
      <c r="Q139" s="215"/>
      <c r="R139" s="326"/>
      <c r="S139" s="215"/>
      <c r="T139" s="217"/>
      <c r="U139" s="215"/>
      <c r="V139" s="215"/>
      <c r="W139" s="215"/>
      <c r="X139" s="326"/>
      <c r="Y139" s="215"/>
      <c r="Z139" s="215"/>
      <c r="AA139" s="325"/>
      <c r="AB139" s="229"/>
      <c r="AC139" s="214"/>
    </row>
    <row r="140" spans="1:30" s="144" customFormat="1" ht="15.75" thickBot="1" x14ac:dyDescent="0.3">
      <c r="A140" s="183" t="s">
        <v>275</v>
      </c>
      <c r="B140" s="184"/>
      <c r="C140" s="185">
        <f t="shared" ref="C140:Z140" si="54">C138+C134+C132+C124+C122+C111+C106+C99+C91</f>
        <v>1038</v>
      </c>
      <c r="D140" s="184">
        <f t="shared" si="54"/>
        <v>208</v>
      </c>
      <c r="E140" s="189">
        <f t="shared" si="54"/>
        <v>1246</v>
      </c>
      <c r="F140" s="187">
        <f t="shared" si="54"/>
        <v>128</v>
      </c>
      <c r="G140" s="184">
        <f t="shared" si="54"/>
        <v>17</v>
      </c>
      <c r="H140" s="184">
        <f t="shared" si="54"/>
        <v>145</v>
      </c>
      <c r="I140" s="187">
        <f t="shared" si="54"/>
        <v>9</v>
      </c>
      <c r="J140" s="184">
        <f t="shared" si="54"/>
        <v>1</v>
      </c>
      <c r="K140" s="184">
        <f t="shared" si="54"/>
        <v>10</v>
      </c>
      <c r="L140" s="187">
        <f t="shared" si="54"/>
        <v>18</v>
      </c>
      <c r="M140" s="184">
        <f t="shared" si="54"/>
        <v>2</v>
      </c>
      <c r="N140" s="184">
        <f t="shared" si="54"/>
        <v>20</v>
      </c>
      <c r="O140" s="187">
        <f t="shared" si="54"/>
        <v>13</v>
      </c>
      <c r="P140" s="184">
        <f t="shared" si="54"/>
        <v>7</v>
      </c>
      <c r="Q140" s="184">
        <f t="shared" si="54"/>
        <v>20</v>
      </c>
      <c r="R140" s="187">
        <f t="shared" si="54"/>
        <v>0</v>
      </c>
      <c r="S140" s="184">
        <f t="shared" si="54"/>
        <v>0</v>
      </c>
      <c r="T140" s="188">
        <f t="shared" si="54"/>
        <v>0</v>
      </c>
      <c r="U140" s="184">
        <f t="shared" si="54"/>
        <v>8</v>
      </c>
      <c r="V140" s="184">
        <f t="shared" si="54"/>
        <v>3</v>
      </c>
      <c r="W140" s="184">
        <f t="shared" si="54"/>
        <v>11</v>
      </c>
      <c r="X140" s="187">
        <f t="shared" si="54"/>
        <v>75</v>
      </c>
      <c r="Y140" s="184">
        <f t="shared" si="54"/>
        <v>12</v>
      </c>
      <c r="Z140" s="184">
        <f t="shared" si="54"/>
        <v>87</v>
      </c>
      <c r="AA140" s="185">
        <f>X140+U140+O140+L140+I140+F140+C140+R140</f>
        <v>1289</v>
      </c>
      <c r="AB140" s="189">
        <f>Y140+V140+P140+M140+J140+G140+D140+S140</f>
        <v>250</v>
      </c>
      <c r="AC140" s="186">
        <f>Z140+W140+Q140+N140+K140+H140+E140+T140</f>
        <v>1539</v>
      </c>
      <c r="AD140" s="207"/>
    </row>
    <row r="141" spans="1:30" s="201" customFormat="1" ht="15.75" thickBot="1" x14ac:dyDescent="0.3">
      <c r="A141" s="212"/>
      <c r="B141" s="146"/>
      <c r="C141" s="327"/>
      <c r="D141" s="195"/>
      <c r="E141" s="214"/>
      <c r="F141" s="195"/>
      <c r="G141" s="195"/>
      <c r="H141" s="221"/>
      <c r="I141" s="195"/>
      <c r="J141" s="195"/>
      <c r="K141" s="221"/>
      <c r="L141" s="195"/>
      <c r="M141" s="195"/>
      <c r="N141" s="221"/>
      <c r="O141" s="195"/>
      <c r="P141" s="195"/>
      <c r="Q141" s="220"/>
      <c r="R141" s="216"/>
      <c r="S141" s="195"/>
      <c r="T141" s="197"/>
      <c r="U141" s="195"/>
      <c r="V141" s="195"/>
      <c r="W141" s="195"/>
      <c r="X141" s="326"/>
      <c r="Y141" s="215"/>
      <c r="Z141" s="215"/>
      <c r="AA141" s="325"/>
      <c r="AB141" s="229"/>
      <c r="AC141" s="193"/>
    </row>
    <row r="142" spans="1:30" s="144" customFormat="1" ht="15.75" thickBot="1" x14ac:dyDescent="0.3">
      <c r="A142" s="582" t="s">
        <v>276</v>
      </c>
      <c r="B142" s="583"/>
      <c r="C142" s="583"/>
      <c r="D142" s="583"/>
      <c r="E142" s="583"/>
      <c r="F142" s="281"/>
      <c r="G142" s="281"/>
      <c r="H142" s="281"/>
      <c r="I142" s="281"/>
      <c r="J142" s="281"/>
      <c r="K142" s="281"/>
      <c r="L142" s="281"/>
      <c r="M142" s="281"/>
      <c r="N142" s="281"/>
      <c r="O142" s="281"/>
      <c r="P142" s="281"/>
      <c r="Q142" s="281"/>
      <c r="R142" s="281"/>
      <c r="S142" s="281"/>
      <c r="T142" s="281"/>
      <c r="U142" s="281"/>
      <c r="V142" s="281"/>
      <c r="W142" s="281"/>
      <c r="X142" s="281"/>
      <c r="Y142" s="281"/>
      <c r="Z142" s="281"/>
      <c r="AA142" s="282"/>
      <c r="AB142" s="282"/>
      <c r="AC142" s="283"/>
    </row>
    <row r="143" spans="1:30" s="144" customFormat="1" x14ac:dyDescent="0.25">
      <c r="A143" s="190" t="s">
        <v>277</v>
      </c>
      <c r="B143" s="146">
        <v>5020</v>
      </c>
      <c r="C143" s="181">
        <v>1</v>
      </c>
      <c r="D143" s="203">
        <v>15</v>
      </c>
      <c r="E143" s="204">
        <v>16</v>
      </c>
      <c r="F143" s="224"/>
      <c r="G143" s="224"/>
      <c r="H143" s="202"/>
      <c r="I143" s="205"/>
      <c r="J143" s="203"/>
      <c r="K143" s="202"/>
      <c r="L143" s="224"/>
      <c r="M143" s="224"/>
      <c r="N143" s="202"/>
      <c r="O143" s="205"/>
      <c r="P143" s="203"/>
      <c r="Q143" s="146"/>
      <c r="R143" s="171"/>
      <c r="S143" s="168"/>
      <c r="T143" s="146"/>
      <c r="U143" s="171">
        <v>11</v>
      </c>
      <c r="V143" s="168">
        <v>3</v>
      </c>
      <c r="W143" s="202">
        <v>14</v>
      </c>
      <c r="X143" s="205"/>
      <c r="Y143" s="203">
        <v>1</v>
      </c>
      <c r="Z143" s="202">
        <v>1</v>
      </c>
      <c r="AA143" s="181">
        <f t="shared" ref="AA143:AC149" si="55">X143+U143+O143+L143+I143+F143+C143+R143</f>
        <v>12</v>
      </c>
      <c r="AB143" s="143">
        <f t="shared" si="55"/>
        <v>19</v>
      </c>
      <c r="AC143" s="204">
        <f t="shared" si="55"/>
        <v>31</v>
      </c>
    </row>
    <row r="144" spans="1:30" s="144" customFormat="1" x14ac:dyDescent="0.25">
      <c r="A144" s="190" t="s">
        <v>278</v>
      </c>
      <c r="B144" s="146">
        <v>5030</v>
      </c>
      <c r="C144" s="181">
        <v>2</v>
      </c>
      <c r="D144" s="203">
        <v>8</v>
      </c>
      <c r="E144" s="204">
        <v>10</v>
      </c>
      <c r="F144" s="224">
        <v>1</v>
      </c>
      <c r="G144" s="224"/>
      <c r="H144" s="146">
        <v>1</v>
      </c>
      <c r="I144" s="205"/>
      <c r="J144" s="203"/>
      <c r="K144" s="202"/>
      <c r="L144" s="224"/>
      <c r="M144" s="224"/>
      <c r="N144" s="146"/>
      <c r="O144" s="205"/>
      <c r="P144" s="203"/>
      <c r="Q144" s="146"/>
      <c r="R144" s="205"/>
      <c r="S144" s="203"/>
      <c r="T144" s="146"/>
      <c r="U144" s="205">
        <v>2</v>
      </c>
      <c r="V144" s="203">
        <v>7</v>
      </c>
      <c r="W144" s="146">
        <v>9</v>
      </c>
      <c r="X144" s="205"/>
      <c r="Y144" s="203">
        <v>2</v>
      </c>
      <c r="Z144" s="146">
        <v>2</v>
      </c>
      <c r="AA144" s="181">
        <f t="shared" si="55"/>
        <v>5</v>
      </c>
      <c r="AB144" s="143">
        <f t="shared" si="55"/>
        <v>17</v>
      </c>
      <c r="AC144" s="204">
        <f t="shared" si="55"/>
        <v>22</v>
      </c>
    </row>
    <row r="145" spans="1:30" s="144" customFormat="1" x14ac:dyDescent="0.25">
      <c r="A145" s="190" t="s">
        <v>279</v>
      </c>
      <c r="B145" s="146">
        <v>5520</v>
      </c>
      <c r="C145" s="181">
        <v>0</v>
      </c>
      <c r="D145" s="203">
        <v>0</v>
      </c>
      <c r="E145" s="204">
        <f t="shared" ref="E145:E148" si="56">C145+D145</f>
        <v>0</v>
      </c>
      <c r="F145" s="224">
        <v>0</v>
      </c>
      <c r="G145" s="224">
        <v>0</v>
      </c>
      <c r="H145" s="145">
        <f t="shared" ref="H145:H148" si="57">F145+G145</f>
        <v>0</v>
      </c>
      <c r="I145" s="205">
        <v>0</v>
      </c>
      <c r="J145" s="203">
        <v>0</v>
      </c>
      <c r="K145" s="202">
        <f t="shared" ref="K145:K148" si="58">I145+J145</f>
        <v>0</v>
      </c>
      <c r="L145" s="224">
        <v>0</v>
      </c>
      <c r="M145" s="224">
        <v>0</v>
      </c>
      <c r="N145" s="145">
        <f t="shared" ref="N145:N148" si="59">L145+M145</f>
        <v>0</v>
      </c>
      <c r="O145" s="205">
        <v>0</v>
      </c>
      <c r="P145" s="203">
        <v>0</v>
      </c>
      <c r="Q145" s="146">
        <f t="shared" ref="Q145:Q148" si="60">O145+P145</f>
        <v>0</v>
      </c>
      <c r="R145" s="205">
        <v>0</v>
      </c>
      <c r="S145" s="203">
        <v>0</v>
      </c>
      <c r="T145" s="146">
        <f t="shared" ref="T145:T148" si="61">R145+S145</f>
        <v>0</v>
      </c>
      <c r="U145" s="205">
        <v>0</v>
      </c>
      <c r="V145" s="203">
        <v>0</v>
      </c>
      <c r="W145" s="145">
        <f t="shared" ref="W145:W148" si="62">U145+V145</f>
        <v>0</v>
      </c>
      <c r="X145" s="205">
        <v>0</v>
      </c>
      <c r="Y145" s="203">
        <v>0</v>
      </c>
      <c r="Z145" s="146">
        <f t="shared" ref="Z145:Z148" si="63">X145+Y145</f>
        <v>0</v>
      </c>
      <c r="AA145" s="181">
        <f t="shared" si="55"/>
        <v>0</v>
      </c>
      <c r="AB145" s="143">
        <f t="shared" si="55"/>
        <v>0</v>
      </c>
      <c r="AC145" s="204">
        <f t="shared" si="55"/>
        <v>0</v>
      </c>
    </row>
    <row r="146" spans="1:30" s="144" customFormat="1" x14ac:dyDescent="0.25">
      <c r="A146" s="190" t="s">
        <v>280</v>
      </c>
      <c r="B146" s="146">
        <v>5580</v>
      </c>
      <c r="C146" s="181">
        <v>0</v>
      </c>
      <c r="D146" s="203">
        <v>0</v>
      </c>
      <c r="E146" s="204">
        <f t="shared" si="56"/>
        <v>0</v>
      </c>
      <c r="F146" s="224">
        <v>0</v>
      </c>
      <c r="G146" s="224">
        <v>0</v>
      </c>
      <c r="H146" s="145">
        <f t="shared" si="57"/>
        <v>0</v>
      </c>
      <c r="I146" s="205">
        <v>0</v>
      </c>
      <c r="J146" s="203">
        <v>0</v>
      </c>
      <c r="K146" s="202">
        <f t="shared" si="58"/>
        <v>0</v>
      </c>
      <c r="L146" s="224">
        <v>0</v>
      </c>
      <c r="M146" s="224">
        <v>0</v>
      </c>
      <c r="N146" s="145">
        <f t="shared" si="59"/>
        <v>0</v>
      </c>
      <c r="O146" s="205">
        <v>0</v>
      </c>
      <c r="P146" s="203">
        <v>0</v>
      </c>
      <c r="Q146" s="146">
        <f t="shared" si="60"/>
        <v>0</v>
      </c>
      <c r="R146" s="205">
        <v>0</v>
      </c>
      <c r="S146" s="203">
        <v>0</v>
      </c>
      <c r="T146" s="146">
        <f t="shared" si="61"/>
        <v>0</v>
      </c>
      <c r="U146" s="205">
        <v>0</v>
      </c>
      <c r="V146" s="203">
        <v>0</v>
      </c>
      <c r="W146" s="145">
        <f t="shared" si="62"/>
        <v>0</v>
      </c>
      <c r="X146" s="205">
        <v>0</v>
      </c>
      <c r="Y146" s="203">
        <v>0</v>
      </c>
      <c r="Z146" s="146">
        <f t="shared" si="63"/>
        <v>0</v>
      </c>
      <c r="AA146" s="181">
        <f t="shared" si="55"/>
        <v>0</v>
      </c>
      <c r="AB146" s="143">
        <f t="shared" si="55"/>
        <v>0</v>
      </c>
      <c r="AC146" s="204">
        <f t="shared" si="55"/>
        <v>0</v>
      </c>
    </row>
    <row r="147" spans="1:30" s="144" customFormat="1" x14ac:dyDescent="0.25">
      <c r="A147" s="190" t="s">
        <v>281</v>
      </c>
      <c r="B147" s="146">
        <v>5590</v>
      </c>
      <c r="C147" s="181">
        <v>3</v>
      </c>
      <c r="D147" s="203">
        <v>7</v>
      </c>
      <c r="E147" s="204">
        <v>10</v>
      </c>
      <c r="F147" s="224"/>
      <c r="G147" s="224"/>
      <c r="H147" s="202"/>
      <c r="I147" s="205"/>
      <c r="J147" s="203"/>
      <c r="K147" s="202"/>
      <c r="L147" s="224">
        <v>1</v>
      </c>
      <c r="M147" s="224">
        <v>2</v>
      </c>
      <c r="N147" s="202">
        <v>3</v>
      </c>
      <c r="O147" s="205"/>
      <c r="P147" s="203"/>
      <c r="Q147" s="146"/>
      <c r="R147" s="205"/>
      <c r="S147" s="203"/>
      <c r="T147" s="146"/>
      <c r="U147" s="205"/>
      <c r="V147" s="203">
        <v>1</v>
      </c>
      <c r="W147" s="202">
        <v>1</v>
      </c>
      <c r="X147" s="205"/>
      <c r="Y147" s="203">
        <v>1</v>
      </c>
      <c r="Z147" s="202">
        <v>1</v>
      </c>
      <c r="AA147" s="181">
        <f t="shared" si="55"/>
        <v>4</v>
      </c>
      <c r="AB147" s="143">
        <f t="shared" si="55"/>
        <v>11</v>
      </c>
      <c r="AC147" s="204">
        <f t="shared" si="55"/>
        <v>15</v>
      </c>
    </row>
    <row r="148" spans="1:30" s="144" customFormat="1" ht="15.75" thickBot="1" x14ac:dyDescent="0.3">
      <c r="A148" s="190" t="s">
        <v>282</v>
      </c>
      <c r="B148" s="146">
        <v>5600</v>
      </c>
      <c r="C148" s="181">
        <v>0</v>
      </c>
      <c r="D148" s="203">
        <v>0</v>
      </c>
      <c r="E148" s="204">
        <f t="shared" si="56"/>
        <v>0</v>
      </c>
      <c r="F148" s="224">
        <v>0</v>
      </c>
      <c r="G148" s="224">
        <v>0</v>
      </c>
      <c r="H148" s="145">
        <f t="shared" si="57"/>
        <v>0</v>
      </c>
      <c r="I148" s="205">
        <v>0</v>
      </c>
      <c r="J148" s="203">
        <v>0</v>
      </c>
      <c r="K148" s="202">
        <f t="shared" si="58"/>
        <v>0</v>
      </c>
      <c r="L148" s="224">
        <v>0</v>
      </c>
      <c r="M148" s="224">
        <v>0</v>
      </c>
      <c r="N148" s="145">
        <f t="shared" si="59"/>
        <v>0</v>
      </c>
      <c r="O148" s="205">
        <v>0</v>
      </c>
      <c r="P148" s="203">
        <v>0</v>
      </c>
      <c r="Q148" s="146">
        <f t="shared" si="60"/>
        <v>0</v>
      </c>
      <c r="R148" s="179">
        <v>0</v>
      </c>
      <c r="S148" s="177">
        <v>0</v>
      </c>
      <c r="T148" s="146">
        <f t="shared" si="61"/>
        <v>0</v>
      </c>
      <c r="U148" s="205">
        <v>0</v>
      </c>
      <c r="V148" s="203">
        <v>0</v>
      </c>
      <c r="W148" s="145">
        <f t="shared" si="62"/>
        <v>0</v>
      </c>
      <c r="X148" s="205">
        <v>0</v>
      </c>
      <c r="Y148" s="203">
        <v>0</v>
      </c>
      <c r="Z148" s="146">
        <f t="shared" si="63"/>
        <v>0</v>
      </c>
      <c r="AA148" s="181">
        <f t="shared" si="55"/>
        <v>0</v>
      </c>
      <c r="AB148" s="143">
        <f t="shared" si="55"/>
        <v>0</v>
      </c>
      <c r="AC148" s="204">
        <f t="shared" si="55"/>
        <v>0</v>
      </c>
    </row>
    <row r="149" spans="1:30" s="144" customFormat="1" ht="15.75" thickBot="1" x14ac:dyDescent="0.3">
      <c r="A149" s="183" t="s">
        <v>283</v>
      </c>
      <c r="B149" s="184"/>
      <c r="C149" s="185">
        <f>SUM(C143:C148)</f>
        <v>6</v>
      </c>
      <c r="D149" s="184">
        <f>SUM(D143:D148)</f>
        <v>30</v>
      </c>
      <c r="E149" s="189">
        <f>SUM(E143:E148)</f>
        <v>36</v>
      </c>
      <c r="F149" s="185">
        <f t="shared" ref="F149:Z149" si="64">SUM(F143:F148)</f>
        <v>1</v>
      </c>
      <c r="G149" s="184">
        <f t="shared" si="64"/>
        <v>0</v>
      </c>
      <c r="H149" s="189">
        <f t="shared" si="64"/>
        <v>1</v>
      </c>
      <c r="I149" s="185">
        <f t="shared" si="64"/>
        <v>0</v>
      </c>
      <c r="J149" s="184">
        <f t="shared" si="64"/>
        <v>0</v>
      </c>
      <c r="K149" s="189">
        <f t="shared" si="64"/>
        <v>0</v>
      </c>
      <c r="L149" s="185">
        <f t="shared" si="64"/>
        <v>1</v>
      </c>
      <c r="M149" s="184">
        <f t="shared" si="64"/>
        <v>2</v>
      </c>
      <c r="N149" s="189">
        <f t="shared" si="64"/>
        <v>3</v>
      </c>
      <c r="O149" s="185">
        <f t="shared" si="64"/>
        <v>0</v>
      </c>
      <c r="P149" s="184">
        <f t="shared" si="64"/>
        <v>0</v>
      </c>
      <c r="Q149" s="189">
        <f t="shared" si="64"/>
        <v>0</v>
      </c>
      <c r="R149" s="185">
        <f t="shared" si="64"/>
        <v>0</v>
      </c>
      <c r="S149" s="184">
        <f t="shared" si="64"/>
        <v>0</v>
      </c>
      <c r="T149" s="189">
        <f t="shared" si="64"/>
        <v>0</v>
      </c>
      <c r="U149" s="185">
        <f t="shared" si="64"/>
        <v>13</v>
      </c>
      <c r="V149" s="184">
        <f t="shared" si="64"/>
        <v>11</v>
      </c>
      <c r="W149" s="189">
        <f t="shared" si="64"/>
        <v>24</v>
      </c>
      <c r="X149" s="185">
        <f t="shared" si="64"/>
        <v>0</v>
      </c>
      <c r="Y149" s="184">
        <f t="shared" si="64"/>
        <v>4</v>
      </c>
      <c r="Z149" s="189">
        <f t="shared" si="64"/>
        <v>4</v>
      </c>
      <c r="AA149" s="185">
        <f t="shared" si="55"/>
        <v>21</v>
      </c>
      <c r="AB149" s="189">
        <f t="shared" si="55"/>
        <v>47</v>
      </c>
      <c r="AC149" s="186">
        <f t="shared" si="55"/>
        <v>68</v>
      </c>
      <c r="AD149" s="207"/>
    </row>
    <row r="150" spans="1:30" s="201" customFormat="1" x14ac:dyDescent="0.25">
      <c r="A150" s="190"/>
      <c r="B150" s="146"/>
      <c r="C150" s="191"/>
      <c r="D150" s="192"/>
      <c r="E150" s="209"/>
      <c r="F150" s="194"/>
      <c r="G150" s="194"/>
      <c r="H150" s="194"/>
      <c r="I150" s="196"/>
      <c r="J150" s="192"/>
      <c r="K150" s="210"/>
      <c r="L150" s="194"/>
      <c r="M150" s="194"/>
      <c r="N150" s="194"/>
      <c r="O150" s="196"/>
      <c r="P150" s="192"/>
      <c r="Q150" s="192"/>
      <c r="R150" s="196"/>
      <c r="S150" s="192"/>
      <c r="T150" s="192"/>
      <c r="U150" s="196"/>
      <c r="V150" s="192"/>
      <c r="W150" s="194"/>
      <c r="X150" s="196"/>
      <c r="Y150" s="192"/>
      <c r="Z150" s="192"/>
      <c r="AA150" s="191"/>
      <c r="AB150" s="211"/>
      <c r="AC150" s="209"/>
    </row>
    <row r="151" spans="1:30" s="144" customFormat="1" x14ac:dyDescent="0.25">
      <c r="A151" s="190" t="s">
        <v>284</v>
      </c>
      <c r="B151" s="146">
        <v>5540</v>
      </c>
      <c r="C151" s="181"/>
      <c r="D151" s="203">
        <v>10</v>
      </c>
      <c r="E151" s="182">
        <v>10</v>
      </c>
      <c r="F151" s="224"/>
      <c r="G151" s="224"/>
      <c r="H151" s="224"/>
      <c r="I151" s="205"/>
      <c r="J151" s="203"/>
      <c r="K151" s="266"/>
      <c r="L151" s="224">
        <v>1</v>
      </c>
      <c r="M151" s="224">
        <v>6</v>
      </c>
      <c r="N151" s="224">
        <v>7</v>
      </c>
      <c r="O151" s="205"/>
      <c r="P151" s="203"/>
      <c r="Q151" s="203"/>
      <c r="R151" s="205"/>
      <c r="S151" s="203"/>
      <c r="T151" s="146"/>
      <c r="U151" s="205">
        <v>3</v>
      </c>
      <c r="V151" s="203">
        <v>14</v>
      </c>
      <c r="W151" s="224">
        <v>17</v>
      </c>
      <c r="X151" s="205"/>
      <c r="Y151" s="203">
        <v>2</v>
      </c>
      <c r="Z151" s="203">
        <v>2</v>
      </c>
      <c r="AA151" s="181">
        <f t="shared" ref="AA151:AC155" si="65">X151+U151+O151+L151+I151+F151+C151+R151</f>
        <v>4</v>
      </c>
      <c r="AB151" s="143">
        <f t="shared" si="65"/>
        <v>32</v>
      </c>
      <c r="AC151" s="204">
        <f t="shared" si="65"/>
        <v>36</v>
      </c>
    </row>
    <row r="152" spans="1:30" s="144" customFormat="1" x14ac:dyDescent="0.25">
      <c r="A152" s="190" t="s">
        <v>285</v>
      </c>
      <c r="B152" s="146">
        <v>5540</v>
      </c>
      <c r="C152" s="181">
        <v>4</v>
      </c>
      <c r="D152" s="203">
        <v>26</v>
      </c>
      <c r="E152" s="182">
        <v>30</v>
      </c>
      <c r="F152" s="203"/>
      <c r="G152" s="203">
        <v>3</v>
      </c>
      <c r="H152" s="203">
        <v>3</v>
      </c>
      <c r="I152" s="205"/>
      <c r="J152" s="203"/>
      <c r="K152" s="266"/>
      <c r="L152" s="203">
        <v>3</v>
      </c>
      <c r="M152" s="203">
        <v>7</v>
      </c>
      <c r="N152" s="203">
        <v>10</v>
      </c>
      <c r="O152" s="205"/>
      <c r="P152" s="203"/>
      <c r="Q152" s="203"/>
      <c r="R152" s="205"/>
      <c r="S152" s="203"/>
      <c r="T152" s="146"/>
      <c r="U152" s="205">
        <v>6</v>
      </c>
      <c r="V152" s="203">
        <v>19</v>
      </c>
      <c r="W152" s="203">
        <v>25</v>
      </c>
      <c r="X152" s="205">
        <v>1</v>
      </c>
      <c r="Y152" s="203">
        <v>4</v>
      </c>
      <c r="Z152" s="203">
        <v>5</v>
      </c>
      <c r="AA152" s="181">
        <f t="shared" si="65"/>
        <v>14</v>
      </c>
      <c r="AB152" s="143">
        <f t="shared" si="65"/>
        <v>59</v>
      </c>
      <c r="AC152" s="204">
        <f t="shared" si="65"/>
        <v>73</v>
      </c>
      <c r="AD152" s="207"/>
    </row>
    <row r="153" spans="1:30" s="144" customFormat="1" x14ac:dyDescent="0.25">
      <c r="A153" s="190" t="s">
        <v>286</v>
      </c>
      <c r="B153" s="146">
        <v>5620</v>
      </c>
      <c r="C153" s="181"/>
      <c r="D153" s="203">
        <v>6</v>
      </c>
      <c r="E153" s="204">
        <v>6</v>
      </c>
      <c r="F153" s="203"/>
      <c r="G153" s="203"/>
      <c r="H153" s="146"/>
      <c r="I153" s="205"/>
      <c r="J153" s="203"/>
      <c r="K153" s="202"/>
      <c r="L153" s="203"/>
      <c r="M153" s="203">
        <v>3</v>
      </c>
      <c r="N153" s="146">
        <v>3</v>
      </c>
      <c r="O153" s="205"/>
      <c r="P153" s="203"/>
      <c r="Q153" s="146"/>
      <c r="R153" s="205"/>
      <c r="S153" s="203"/>
      <c r="T153" s="146"/>
      <c r="U153" s="205">
        <v>1</v>
      </c>
      <c r="V153" s="203">
        <v>3</v>
      </c>
      <c r="W153" s="146">
        <v>4</v>
      </c>
      <c r="X153" s="205"/>
      <c r="Y153" s="203">
        <v>1</v>
      </c>
      <c r="Z153" s="146">
        <v>1</v>
      </c>
      <c r="AA153" s="181">
        <f t="shared" si="65"/>
        <v>1</v>
      </c>
      <c r="AB153" s="143">
        <f t="shared" si="65"/>
        <v>13</v>
      </c>
      <c r="AC153" s="204">
        <f t="shared" si="65"/>
        <v>14</v>
      </c>
    </row>
    <row r="154" spans="1:30" s="161" customFormat="1" ht="15.75" thickBot="1" x14ac:dyDescent="0.3">
      <c r="A154" s="190" t="s">
        <v>287</v>
      </c>
      <c r="B154" s="146">
        <v>5180</v>
      </c>
      <c r="C154" s="181"/>
      <c r="D154" s="203">
        <v>6</v>
      </c>
      <c r="E154" s="204">
        <v>6</v>
      </c>
      <c r="F154" s="203"/>
      <c r="G154" s="203"/>
      <c r="H154" s="146"/>
      <c r="I154" s="205"/>
      <c r="J154" s="203"/>
      <c r="K154" s="202"/>
      <c r="L154" s="203"/>
      <c r="M154" s="203">
        <v>1</v>
      </c>
      <c r="N154" s="146">
        <v>1</v>
      </c>
      <c r="O154" s="205">
        <v>1</v>
      </c>
      <c r="P154" s="203"/>
      <c r="Q154" s="146">
        <v>1</v>
      </c>
      <c r="R154" s="205"/>
      <c r="S154" s="203"/>
      <c r="T154" s="146"/>
      <c r="U154" s="205"/>
      <c r="V154" s="203">
        <v>1</v>
      </c>
      <c r="W154" s="146">
        <v>1</v>
      </c>
      <c r="X154" s="205">
        <v>1</v>
      </c>
      <c r="Y154" s="203">
        <v>1</v>
      </c>
      <c r="Z154" s="146">
        <v>2</v>
      </c>
      <c r="AA154" s="181">
        <f t="shared" si="65"/>
        <v>2</v>
      </c>
      <c r="AB154" s="143">
        <f t="shared" si="65"/>
        <v>9</v>
      </c>
      <c r="AC154" s="204">
        <f t="shared" si="65"/>
        <v>11</v>
      </c>
    </row>
    <row r="155" spans="1:30" s="144" customFormat="1" ht="15.75" thickBot="1" x14ac:dyDescent="0.3">
      <c r="A155" s="183" t="s">
        <v>288</v>
      </c>
      <c r="B155" s="184"/>
      <c r="C155" s="185">
        <f>SUM(C151:C154)</f>
        <v>4</v>
      </c>
      <c r="D155" s="184">
        <f>SUM(D151:D154)</f>
        <v>48</v>
      </c>
      <c r="E155" s="186">
        <f>SUM(E151:E154)</f>
        <v>52</v>
      </c>
      <c r="F155" s="185">
        <f t="shared" ref="F155:Z155" si="66">SUM(F151:F154)</f>
        <v>0</v>
      </c>
      <c r="G155" s="184">
        <f t="shared" si="66"/>
        <v>3</v>
      </c>
      <c r="H155" s="186">
        <f t="shared" si="66"/>
        <v>3</v>
      </c>
      <c r="I155" s="185">
        <f t="shared" si="66"/>
        <v>0</v>
      </c>
      <c r="J155" s="184">
        <f t="shared" si="66"/>
        <v>0</v>
      </c>
      <c r="K155" s="186">
        <f t="shared" si="66"/>
        <v>0</v>
      </c>
      <c r="L155" s="185">
        <f t="shared" si="66"/>
        <v>4</v>
      </c>
      <c r="M155" s="184">
        <f t="shared" si="66"/>
        <v>17</v>
      </c>
      <c r="N155" s="186">
        <f t="shared" si="66"/>
        <v>21</v>
      </c>
      <c r="O155" s="185">
        <f t="shared" si="66"/>
        <v>1</v>
      </c>
      <c r="P155" s="184">
        <f t="shared" si="66"/>
        <v>0</v>
      </c>
      <c r="Q155" s="189">
        <f t="shared" si="66"/>
        <v>1</v>
      </c>
      <c r="R155" s="185">
        <f t="shared" si="66"/>
        <v>0</v>
      </c>
      <c r="S155" s="184">
        <f t="shared" si="66"/>
        <v>0</v>
      </c>
      <c r="T155" s="189">
        <f t="shared" si="66"/>
        <v>0</v>
      </c>
      <c r="U155" s="185">
        <f t="shared" si="66"/>
        <v>10</v>
      </c>
      <c r="V155" s="184">
        <f t="shared" si="66"/>
        <v>37</v>
      </c>
      <c r="W155" s="186">
        <f t="shared" si="66"/>
        <v>47</v>
      </c>
      <c r="X155" s="185">
        <f t="shared" si="66"/>
        <v>2</v>
      </c>
      <c r="Y155" s="184">
        <f t="shared" si="66"/>
        <v>8</v>
      </c>
      <c r="Z155" s="186">
        <f t="shared" si="66"/>
        <v>10</v>
      </c>
      <c r="AA155" s="185">
        <f t="shared" si="65"/>
        <v>21</v>
      </c>
      <c r="AB155" s="189">
        <f t="shared" si="65"/>
        <v>113</v>
      </c>
      <c r="AC155" s="186">
        <f t="shared" si="65"/>
        <v>134</v>
      </c>
      <c r="AD155" s="207"/>
    </row>
    <row r="156" spans="1:30" s="201" customFormat="1" x14ac:dyDescent="0.25">
      <c r="A156" s="212"/>
      <c r="B156" s="146"/>
      <c r="C156" s="213"/>
      <c r="D156" s="195"/>
      <c r="E156" s="193"/>
      <c r="F156" s="195"/>
      <c r="G156" s="195"/>
      <c r="H156" s="195"/>
      <c r="I156" s="216"/>
      <c r="J156" s="195"/>
      <c r="K156" s="197"/>
      <c r="L156" s="195"/>
      <c r="M156" s="195"/>
      <c r="N156" s="195"/>
      <c r="O156" s="216"/>
      <c r="P156" s="195"/>
      <c r="Q156" s="195"/>
      <c r="R156" s="216"/>
      <c r="S156" s="195"/>
      <c r="T156" s="195"/>
      <c r="U156" s="216"/>
      <c r="V156" s="195"/>
      <c r="W156" s="195"/>
      <c r="X156" s="216"/>
      <c r="Y156" s="195"/>
      <c r="Z156" s="195"/>
      <c r="AA156" s="213"/>
      <c r="AB156" s="218"/>
      <c r="AC156" s="193"/>
    </row>
    <row r="157" spans="1:30" s="144" customFormat="1" x14ac:dyDescent="0.25">
      <c r="A157" s="190" t="s">
        <v>289</v>
      </c>
      <c r="B157" s="146">
        <v>5180</v>
      </c>
      <c r="C157" s="181">
        <v>5</v>
      </c>
      <c r="D157" s="203">
        <v>16</v>
      </c>
      <c r="E157" s="204">
        <v>21</v>
      </c>
      <c r="F157" s="203"/>
      <c r="G157" s="203">
        <v>1</v>
      </c>
      <c r="H157" s="146">
        <v>1</v>
      </c>
      <c r="I157" s="205"/>
      <c r="J157" s="203"/>
      <c r="K157" s="202"/>
      <c r="L157" s="203">
        <v>1</v>
      </c>
      <c r="M157" s="203">
        <v>1</v>
      </c>
      <c r="N157" s="146">
        <v>2</v>
      </c>
      <c r="O157" s="205"/>
      <c r="P157" s="203">
        <v>1</v>
      </c>
      <c r="Q157" s="146">
        <v>1</v>
      </c>
      <c r="R157" s="205"/>
      <c r="S157" s="203"/>
      <c r="T157" s="146"/>
      <c r="U157" s="205">
        <v>3</v>
      </c>
      <c r="V157" s="203">
        <v>3</v>
      </c>
      <c r="W157" s="146">
        <v>6</v>
      </c>
      <c r="X157" s="205"/>
      <c r="Y157" s="203"/>
      <c r="Z157" s="146"/>
      <c r="AA157" s="181">
        <f t="shared" ref="AA157:AC159" si="67">X157+U157+O157+L157+I157+F157+C157+R157</f>
        <v>9</v>
      </c>
      <c r="AB157" s="143">
        <f t="shared" si="67"/>
        <v>22</v>
      </c>
      <c r="AC157" s="204">
        <f t="shared" si="67"/>
        <v>31</v>
      </c>
    </row>
    <row r="158" spans="1:30" s="144" customFormat="1" x14ac:dyDescent="0.25">
      <c r="A158" s="190" t="s">
        <v>290</v>
      </c>
      <c r="B158" s="146">
        <v>5185</v>
      </c>
      <c r="C158" s="181">
        <v>1</v>
      </c>
      <c r="D158" s="203">
        <v>6</v>
      </c>
      <c r="E158" s="204">
        <v>7</v>
      </c>
      <c r="F158" s="224"/>
      <c r="G158" s="224"/>
      <c r="H158" s="202"/>
      <c r="I158" s="203"/>
      <c r="J158" s="203"/>
      <c r="K158" s="202"/>
      <c r="L158" s="224">
        <v>1</v>
      </c>
      <c r="M158" s="224"/>
      <c r="N158" s="146">
        <v>1</v>
      </c>
      <c r="O158" s="205"/>
      <c r="P158" s="203"/>
      <c r="Q158" s="146"/>
      <c r="R158" s="205"/>
      <c r="S158" s="203"/>
      <c r="T158" s="146"/>
      <c r="U158" s="205"/>
      <c r="V158" s="203">
        <v>1</v>
      </c>
      <c r="W158" s="146">
        <v>1</v>
      </c>
      <c r="X158" s="205"/>
      <c r="Y158" s="203"/>
      <c r="Z158" s="146"/>
      <c r="AA158" s="181">
        <f t="shared" si="67"/>
        <v>2</v>
      </c>
      <c r="AB158" s="143">
        <f t="shared" si="67"/>
        <v>7</v>
      </c>
      <c r="AC158" s="204">
        <f t="shared" si="67"/>
        <v>9</v>
      </c>
    </row>
    <row r="159" spans="1:30" s="144" customFormat="1" ht="15.75" thickBot="1" x14ac:dyDescent="0.3">
      <c r="A159" s="174" t="s">
        <v>291</v>
      </c>
      <c r="B159" s="175">
        <v>5560</v>
      </c>
      <c r="C159" s="328">
        <v>4</v>
      </c>
      <c r="D159" s="175">
        <v>18</v>
      </c>
      <c r="E159" s="178">
        <v>22</v>
      </c>
      <c r="F159" s="175">
        <v>3</v>
      </c>
      <c r="G159" s="175"/>
      <c r="H159" s="175">
        <v>3</v>
      </c>
      <c r="I159" s="329"/>
      <c r="J159" s="175"/>
      <c r="K159" s="180"/>
      <c r="L159" s="175">
        <v>1</v>
      </c>
      <c r="M159" s="175">
        <v>1</v>
      </c>
      <c r="N159" s="175">
        <v>2</v>
      </c>
      <c r="O159" s="329"/>
      <c r="P159" s="175">
        <v>1</v>
      </c>
      <c r="Q159" s="175">
        <v>1</v>
      </c>
      <c r="R159" s="179"/>
      <c r="S159" s="177"/>
      <c r="T159" s="146"/>
      <c r="U159" s="329">
        <v>1</v>
      </c>
      <c r="V159" s="175">
        <v>2</v>
      </c>
      <c r="W159" s="175">
        <v>3</v>
      </c>
      <c r="X159" s="329"/>
      <c r="Y159" s="175">
        <v>2</v>
      </c>
      <c r="Z159" s="175">
        <v>2</v>
      </c>
      <c r="AA159" s="328">
        <f t="shared" si="67"/>
        <v>9</v>
      </c>
      <c r="AB159" s="330">
        <f t="shared" si="67"/>
        <v>24</v>
      </c>
      <c r="AC159" s="178">
        <f t="shared" si="67"/>
        <v>33</v>
      </c>
      <c r="AD159" s="207"/>
    </row>
    <row r="160" spans="1:30" s="144" customFormat="1" ht="15.75" thickBot="1" x14ac:dyDescent="0.3">
      <c r="A160" s="183" t="s">
        <v>292</v>
      </c>
      <c r="B160" s="184"/>
      <c r="C160" s="185">
        <f t="shared" ref="C160:AC160" si="68">SUM(C157:C159)</f>
        <v>10</v>
      </c>
      <c r="D160" s="184">
        <f t="shared" si="68"/>
        <v>40</v>
      </c>
      <c r="E160" s="189">
        <f t="shared" si="68"/>
        <v>50</v>
      </c>
      <c r="F160" s="185">
        <f t="shared" si="68"/>
        <v>3</v>
      </c>
      <c r="G160" s="184">
        <f t="shared" si="68"/>
        <v>1</v>
      </c>
      <c r="H160" s="189">
        <f t="shared" si="68"/>
        <v>4</v>
      </c>
      <c r="I160" s="185">
        <f t="shared" si="68"/>
        <v>0</v>
      </c>
      <c r="J160" s="184">
        <f t="shared" si="68"/>
        <v>0</v>
      </c>
      <c r="K160" s="189">
        <f t="shared" si="68"/>
        <v>0</v>
      </c>
      <c r="L160" s="185">
        <f t="shared" si="68"/>
        <v>3</v>
      </c>
      <c r="M160" s="184">
        <f t="shared" si="68"/>
        <v>2</v>
      </c>
      <c r="N160" s="189">
        <f t="shared" si="68"/>
        <v>5</v>
      </c>
      <c r="O160" s="185">
        <f t="shared" si="68"/>
        <v>0</v>
      </c>
      <c r="P160" s="184">
        <f t="shared" si="68"/>
        <v>2</v>
      </c>
      <c r="Q160" s="189">
        <f t="shared" si="68"/>
        <v>2</v>
      </c>
      <c r="R160" s="185">
        <f t="shared" si="68"/>
        <v>0</v>
      </c>
      <c r="S160" s="184">
        <f t="shared" si="68"/>
        <v>0</v>
      </c>
      <c r="T160" s="189">
        <f t="shared" si="68"/>
        <v>0</v>
      </c>
      <c r="U160" s="185">
        <f t="shared" si="68"/>
        <v>4</v>
      </c>
      <c r="V160" s="184">
        <f t="shared" si="68"/>
        <v>6</v>
      </c>
      <c r="W160" s="189">
        <f t="shared" si="68"/>
        <v>10</v>
      </c>
      <c r="X160" s="185">
        <f t="shared" si="68"/>
        <v>0</v>
      </c>
      <c r="Y160" s="184">
        <f t="shared" si="68"/>
        <v>2</v>
      </c>
      <c r="Z160" s="189">
        <f t="shared" si="68"/>
        <v>2</v>
      </c>
      <c r="AA160" s="185">
        <f t="shared" si="68"/>
        <v>20</v>
      </c>
      <c r="AB160" s="184">
        <f t="shared" si="68"/>
        <v>53</v>
      </c>
      <c r="AC160" s="186">
        <f t="shared" si="68"/>
        <v>73</v>
      </c>
      <c r="AD160" s="207"/>
    </row>
    <row r="161" spans="1:30" s="201" customFormat="1" x14ac:dyDescent="0.25">
      <c r="A161" s="212"/>
      <c r="B161" s="146"/>
      <c r="C161" s="331"/>
      <c r="D161" s="332"/>
      <c r="E161" s="333"/>
      <c r="F161" s="244"/>
      <c r="G161" s="244"/>
      <c r="H161" s="244"/>
      <c r="I161" s="334"/>
      <c r="J161" s="332"/>
      <c r="K161" s="335"/>
      <c r="L161" s="244"/>
      <c r="M161" s="244"/>
      <c r="N161" s="244"/>
      <c r="O161" s="334"/>
      <c r="P161" s="332"/>
      <c r="Q161" s="332"/>
      <c r="R161" s="271"/>
      <c r="S161" s="242"/>
      <c r="T161" s="242"/>
      <c r="U161" s="271"/>
      <c r="V161" s="242"/>
      <c r="W161" s="244"/>
      <c r="X161" s="334"/>
      <c r="Y161" s="332"/>
      <c r="Z161" s="335"/>
      <c r="AA161" s="331"/>
      <c r="AB161" s="336"/>
      <c r="AC161" s="333"/>
    </row>
    <row r="162" spans="1:30" s="144" customFormat="1" x14ac:dyDescent="0.25">
      <c r="A162" s="190" t="s">
        <v>293</v>
      </c>
      <c r="B162" s="146">
        <v>5160</v>
      </c>
      <c r="C162" s="181">
        <v>3</v>
      </c>
      <c r="D162" s="203">
        <v>12</v>
      </c>
      <c r="E162" s="204">
        <v>15</v>
      </c>
      <c r="F162" s="203"/>
      <c r="G162" s="203">
        <v>1</v>
      </c>
      <c r="H162" s="146">
        <v>1</v>
      </c>
      <c r="I162" s="205"/>
      <c r="J162" s="203">
        <v>2</v>
      </c>
      <c r="K162" s="202">
        <v>2</v>
      </c>
      <c r="L162" s="203">
        <v>1</v>
      </c>
      <c r="M162" s="203">
        <v>5</v>
      </c>
      <c r="N162" s="146">
        <v>6</v>
      </c>
      <c r="O162" s="205"/>
      <c r="P162" s="203"/>
      <c r="Q162" s="146"/>
      <c r="R162" s="205"/>
      <c r="S162" s="203"/>
      <c r="T162" s="146"/>
      <c r="U162" s="205">
        <v>2</v>
      </c>
      <c r="V162" s="203">
        <v>16</v>
      </c>
      <c r="W162" s="146">
        <v>18</v>
      </c>
      <c r="X162" s="205"/>
      <c r="Y162" s="203"/>
      <c r="Z162" s="202"/>
      <c r="AA162" s="181">
        <f t="shared" ref="AA162:AC164" si="69">X162+U162+O162+L162+I162+F162+C162+R162</f>
        <v>6</v>
      </c>
      <c r="AB162" s="143">
        <f t="shared" si="69"/>
        <v>36</v>
      </c>
      <c r="AC162" s="204">
        <f t="shared" si="69"/>
        <v>42</v>
      </c>
    </row>
    <row r="163" spans="1:30" s="144" customFormat="1" ht="15.75" thickBot="1" x14ac:dyDescent="0.3">
      <c r="A163" s="174" t="s">
        <v>294</v>
      </c>
      <c r="B163" s="175">
        <v>5160</v>
      </c>
      <c r="C163" s="176">
        <v>10</v>
      </c>
      <c r="D163" s="177">
        <v>37</v>
      </c>
      <c r="E163" s="178">
        <v>47</v>
      </c>
      <c r="F163" s="177"/>
      <c r="G163" s="177"/>
      <c r="H163" s="175"/>
      <c r="I163" s="179"/>
      <c r="J163" s="177"/>
      <c r="K163" s="180"/>
      <c r="L163" s="177">
        <v>1</v>
      </c>
      <c r="M163" s="177">
        <v>4</v>
      </c>
      <c r="N163" s="175">
        <v>5</v>
      </c>
      <c r="O163" s="179"/>
      <c r="P163" s="177">
        <v>1</v>
      </c>
      <c r="Q163" s="175">
        <v>1</v>
      </c>
      <c r="R163" s="179"/>
      <c r="S163" s="177"/>
      <c r="T163" s="146"/>
      <c r="U163" s="179">
        <v>6</v>
      </c>
      <c r="V163" s="177">
        <v>8</v>
      </c>
      <c r="W163" s="175">
        <v>14</v>
      </c>
      <c r="X163" s="179"/>
      <c r="Y163" s="177">
        <v>3</v>
      </c>
      <c r="Z163" s="180">
        <v>3</v>
      </c>
      <c r="AA163" s="181">
        <f t="shared" si="69"/>
        <v>17</v>
      </c>
      <c r="AB163" s="143">
        <f t="shared" si="69"/>
        <v>53</v>
      </c>
      <c r="AC163" s="204">
        <f t="shared" si="69"/>
        <v>70</v>
      </c>
    </row>
    <row r="164" spans="1:30" s="207" customFormat="1" thickBot="1" x14ac:dyDescent="0.25">
      <c r="A164" s="206" t="s">
        <v>295</v>
      </c>
      <c r="B164" s="184"/>
      <c r="C164" s="185">
        <f>SUM(C162:C163)</f>
        <v>13</v>
      </c>
      <c r="D164" s="184">
        <f>SUM(D162:D163)</f>
        <v>49</v>
      </c>
      <c r="E164" s="189">
        <f>SUM(E162:E163)</f>
        <v>62</v>
      </c>
      <c r="F164" s="187">
        <f t="shared" ref="F164:Z164" si="70">SUM(F162:F163)</f>
        <v>0</v>
      </c>
      <c r="G164" s="184">
        <f t="shared" si="70"/>
        <v>1</v>
      </c>
      <c r="H164" s="184">
        <f t="shared" si="70"/>
        <v>1</v>
      </c>
      <c r="I164" s="187">
        <f t="shared" si="70"/>
        <v>0</v>
      </c>
      <c r="J164" s="184">
        <f t="shared" si="70"/>
        <v>2</v>
      </c>
      <c r="K164" s="184">
        <f t="shared" si="70"/>
        <v>2</v>
      </c>
      <c r="L164" s="187">
        <f t="shared" si="70"/>
        <v>2</v>
      </c>
      <c r="M164" s="184">
        <f t="shared" si="70"/>
        <v>9</v>
      </c>
      <c r="N164" s="184">
        <f t="shared" si="70"/>
        <v>11</v>
      </c>
      <c r="O164" s="187">
        <f t="shared" si="70"/>
        <v>0</v>
      </c>
      <c r="P164" s="184">
        <f t="shared" si="70"/>
        <v>1</v>
      </c>
      <c r="Q164" s="184">
        <f t="shared" si="70"/>
        <v>1</v>
      </c>
      <c r="R164" s="187">
        <f t="shared" si="70"/>
        <v>0</v>
      </c>
      <c r="S164" s="184">
        <f t="shared" si="70"/>
        <v>0</v>
      </c>
      <c r="T164" s="184">
        <f t="shared" si="70"/>
        <v>0</v>
      </c>
      <c r="U164" s="187">
        <f t="shared" si="70"/>
        <v>8</v>
      </c>
      <c r="V164" s="184">
        <f t="shared" si="70"/>
        <v>24</v>
      </c>
      <c r="W164" s="184">
        <f t="shared" si="70"/>
        <v>32</v>
      </c>
      <c r="X164" s="187">
        <f t="shared" si="70"/>
        <v>0</v>
      </c>
      <c r="Y164" s="184">
        <f t="shared" si="70"/>
        <v>3</v>
      </c>
      <c r="Z164" s="184">
        <f t="shared" si="70"/>
        <v>3</v>
      </c>
      <c r="AA164" s="185">
        <f t="shared" si="69"/>
        <v>23</v>
      </c>
      <c r="AB164" s="189">
        <f t="shared" si="69"/>
        <v>89</v>
      </c>
      <c r="AC164" s="186">
        <f t="shared" si="69"/>
        <v>112</v>
      </c>
    </row>
    <row r="165" spans="1:30" s="201" customFormat="1" ht="15.75" thickBot="1" x14ac:dyDescent="0.3">
      <c r="A165" s="190"/>
      <c r="B165" s="146"/>
      <c r="C165" s="272"/>
      <c r="D165" s="242"/>
      <c r="E165" s="243"/>
      <c r="F165" s="244"/>
      <c r="G165" s="244"/>
      <c r="H165" s="244"/>
      <c r="I165" s="271"/>
      <c r="J165" s="242"/>
      <c r="K165" s="245"/>
      <c r="L165" s="244"/>
      <c r="M165" s="244"/>
      <c r="N165" s="244"/>
      <c r="O165" s="271"/>
      <c r="P165" s="242"/>
      <c r="Q165" s="242"/>
      <c r="R165" s="271"/>
      <c r="S165" s="242"/>
      <c r="T165" s="242"/>
      <c r="U165" s="271"/>
      <c r="V165" s="242"/>
      <c r="W165" s="244"/>
      <c r="X165" s="271"/>
      <c r="Y165" s="242"/>
      <c r="Z165" s="242"/>
      <c r="AA165" s="191"/>
      <c r="AB165" s="211"/>
      <c r="AC165" s="209"/>
    </row>
    <row r="166" spans="1:30" s="144" customFormat="1" ht="15.75" thickBot="1" x14ac:dyDescent="0.3">
      <c r="A166" s="183" t="s">
        <v>218</v>
      </c>
      <c r="B166" s="184">
        <v>7901</v>
      </c>
      <c r="C166" s="185">
        <v>2</v>
      </c>
      <c r="D166" s="184">
        <v>1</v>
      </c>
      <c r="E166" s="186">
        <v>3</v>
      </c>
      <c r="F166" s="184"/>
      <c r="G166" s="184"/>
      <c r="H166" s="184"/>
      <c r="I166" s="187"/>
      <c r="J166" s="184"/>
      <c r="K166" s="188"/>
      <c r="L166" s="184"/>
      <c r="M166" s="184"/>
      <c r="N166" s="184"/>
      <c r="O166" s="187"/>
      <c r="P166" s="184"/>
      <c r="Q166" s="184"/>
      <c r="R166" s="187"/>
      <c r="S166" s="184"/>
      <c r="T166" s="188"/>
      <c r="U166" s="184"/>
      <c r="V166" s="184"/>
      <c r="W166" s="184"/>
      <c r="X166" s="187"/>
      <c r="Y166" s="184">
        <v>1</v>
      </c>
      <c r="Z166" s="184">
        <v>1</v>
      </c>
      <c r="AA166" s="185">
        <f>X166+U166+O166+L166+I166+F166+C166+R166</f>
        <v>2</v>
      </c>
      <c r="AB166" s="189">
        <f>Y166+V166+P166+M166+J166+G166+D166+S166</f>
        <v>2</v>
      </c>
      <c r="AC166" s="186">
        <f>Z166+W166+Q166+N166+K166+H166+E166+T166</f>
        <v>4</v>
      </c>
      <c r="AD166" s="207"/>
    </row>
    <row r="167" spans="1:30" s="201" customFormat="1" ht="15.75" thickBot="1" x14ac:dyDescent="0.3">
      <c r="A167" s="183"/>
      <c r="B167" s="184"/>
      <c r="C167" s="325"/>
      <c r="D167" s="215"/>
      <c r="E167" s="214"/>
      <c r="F167" s="215"/>
      <c r="G167" s="215"/>
      <c r="H167" s="215"/>
      <c r="I167" s="326"/>
      <c r="J167" s="215"/>
      <c r="K167" s="217"/>
      <c r="L167" s="215"/>
      <c r="M167" s="215"/>
      <c r="N167" s="215"/>
      <c r="O167" s="326"/>
      <c r="P167" s="215"/>
      <c r="Q167" s="215"/>
      <c r="R167" s="326"/>
      <c r="S167" s="215"/>
      <c r="T167" s="217"/>
      <c r="U167" s="215"/>
      <c r="V167" s="215"/>
      <c r="W167" s="215"/>
      <c r="X167" s="326"/>
      <c r="Y167" s="215"/>
      <c r="Z167" s="215"/>
      <c r="AA167" s="325"/>
      <c r="AB167" s="229"/>
      <c r="AC167" s="214"/>
    </row>
    <row r="168" spans="1:30" s="144" customFormat="1" ht="15.75" thickBot="1" x14ac:dyDescent="0.3">
      <c r="A168" s="183" t="s">
        <v>296</v>
      </c>
      <c r="B168" s="184"/>
      <c r="C168" s="185">
        <f>C164+C160+C155+C149+C166</f>
        <v>35</v>
      </c>
      <c r="D168" s="184">
        <f t="shared" ref="D168:AC168" si="71">D164+D160+D155+D149+D166</f>
        <v>168</v>
      </c>
      <c r="E168" s="189">
        <f t="shared" si="71"/>
        <v>203</v>
      </c>
      <c r="F168" s="185">
        <f t="shared" si="71"/>
        <v>4</v>
      </c>
      <c r="G168" s="184">
        <f t="shared" si="71"/>
        <v>5</v>
      </c>
      <c r="H168" s="189">
        <f t="shared" si="71"/>
        <v>9</v>
      </c>
      <c r="I168" s="185">
        <f t="shared" si="71"/>
        <v>0</v>
      </c>
      <c r="J168" s="184">
        <f t="shared" si="71"/>
        <v>2</v>
      </c>
      <c r="K168" s="189">
        <f t="shared" si="71"/>
        <v>2</v>
      </c>
      <c r="L168" s="185">
        <f t="shared" si="71"/>
        <v>10</v>
      </c>
      <c r="M168" s="184">
        <f t="shared" si="71"/>
        <v>30</v>
      </c>
      <c r="N168" s="189">
        <f t="shared" si="71"/>
        <v>40</v>
      </c>
      <c r="O168" s="185">
        <f t="shared" si="71"/>
        <v>1</v>
      </c>
      <c r="P168" s="184">
        <f t="shared" si="71"/>
        <v>3</v>
      </c>
      <c r="Q168" s="189">
        <f t="shared" si="71"/>
        <v>4</v>
      </c>
      <c r="R168" s="185">
        <f t="shared" si="71"/>
        <v>0</v>
      </c>
      <c r="S168" s="184">
        <f t="shared" si="71"/>
        <v>0</v>
      </c>
      <c r="T168" s="189">
        <f t="shared" si="71"/>
        <v>0</v>
      </c>
      <c r="U168" s="185">
        <f t="shared" si="71"/>
        <v>35</v>
      </c>
      <c r="V168" s="184">
        <f t="shared" si="71"/>
        <v>78</v>
      </c>
      <c r="W168" s="189">
        <f t="shared" si="71"/>
        <v>113</v>
      </c>
      <c r="X168" s="185">
        <f t="shared" si="71"/>
        <v>2</v>
      </c>
      <c r="Y168" s="184">
        <f t="shared" si="71"/>
        <v>18</v>
      </c>
      <c r="Z168" s="189">
        <f t="shared" si="71"/>
        <v>20</v>
      </c>
      <c r="AA168" s="185">
        <f t="shared" si="71"/>
        <v>87</v>
      </c>
      <c r="AB168" s="184">
        <f t="shared" si="71"/>
        <v>304</v>
      </c>
      <c r="AC168" s="186">
        <f t="shared" si="71"/>
        <v>391</v>
      </c>
      <c r="AD168" s="207"/>
    </row>
    <row r="169" spans="1:30" s="201" customFormat="1" ht="15.75" thickBot="1" x14ac:dyDescent="0.3">
      <c r="A169" s="183"/>
      <c r="B169" s="184"/>
      <c r="C169" s="278"/>
      <c r="D169" s="228"/>
      <c r="E169" s="489"/>
      <c r="F169" s="228"/>
      <c r="G169" s="228"/>
      <c r="H169" s="228"/>
      <c r="I169" s="490"/>
      <c r="J169" s="228"/>
      <c r="K169" s="491"/>
      <c r="L169" s="228"/>
      <c r="M169" s="228"/>
      <c r="N169" s="228"/>
      <c r="O169" s="490"/>
      <c r="P169" s="228"/>
      <c r="Q169" s="228"/>
      <c r="R169" s="490"/>
      <c r="S169" s="228"/>
      <c r="T169" s="491"/>
      <c r="U169" s="228"/>
      <c r="V169" s="228"/>
      <c r="W169" s="228"/>
      <c r="X169" s="490"/>
      <c r="Y169" s="228"/>
      <c r="Z169" s="228"/>
      <c r="AA169" s="278"/>
      <c r="AB169" s="227"/>
      <c r="AC169" s="337"/>
    </row>
    <row r="170" spans="1:30" s="144" customFormat="1" ht="15.75" thickBot="1" x14ac:dyDescent="0.3">
      <c r="A170" s="162" t="s">
        <v>297</v>
      </c>
      <c r="B170" s="163"/>
      <c r="C170" s="282"/>
      <c r="D170" s="339"/>
      <c r="E170" s="282"/>
      <c r="F170" s="339"/>
      <c r="G170" s="339"/>
      <c r="H170" s="339"/>
      <c r="I170" s="339"/>
      <c r="J170" s="339"/>
      <c r="K170" s="339"/>
      <c r="L170" s="339"/>
      <c r="M170" s="339"/>
      <c r="N170" s="339"/>
      <c r="O170" s="339"/>
      <c r="P170" s="339"/>
      <c r="Q170" s="339"/>
      <c r="R170" s="339"/>
      <c r="S170" s="339"/>
      <c r="T170" s="339"/>
      <c r="U170" s="339"/>
      <c r="V170" s="339"/>
      <c r="W170" s="339"/>
      <c r="X170" s="339"/>
      <c r="Y170" s="339"/>
      <c r="Z170" s="339"/>
      <c r="AA170" s="282"/>
      <c r="AB170" s="282"/>
      <c r="AC170" s="283"/>
    </row>
    <row r="171" spans="1:30" s="144" customFormat="1" x14ac:dyDescent="0.25">
      <c r="A171" s="190" t="s">
        <v>298</v>
      </c>
      <c r="B171" s="146">
        <v>6240</v>
      </c>
      <c r="C171" s="181">
        <v>29</v>
      </c>
      <c r="D171" s="203">
        <v>18</v>
      </c>
      <c r="E171" s="204">
        <v>47</v>
      </c>
      <c r="F171" s="203"/>
      <c r="G171" s="203">
        <v>1</v>
      </c>
      <c r="H171" s="146">
        <v>1</v>
      </c>
      <c r="I171" s="205"/>
      <c r="J171" s="203"/>
      <c r="K171" s="202"/>
      <c r="L171" s="203">
        <v>1</v>
      </c>
      <c r="M171" s="203"/>
      <c r="N171" s="146">
        <v>1</v>
      </c>
      <c r="O171" s="205"/>
      <c r="P171" s="203"/>
      <c r="Q171" s="202"/>
      <c r="R171" s="205"/>
      <c r="S171" s="203"/>
      <c r="T171" s="315"/>
      <c r="U171" s="203">
        <v>16</v>
      </c>
      <c r="V171" s="203">
        <v>11</v>
      </c>
      <c r="W171" s="146">
        <v>27</v>
      </c>
      <c r="X171" s="205">
        <v>1</v>
      </c>
      <c r="Y171" s="203">
        <v>2</v>
      </c>
      <c r="Z171" s="146">
        <v>3</v>
      </c>
      <c r="AA171" s="181">
        <f t="shared" ref="AA171:AC174" si="72">X171+U171+O171+L171+I171+F171+C171+R171</f>
        <v>47</v>
      </c>
      <c r="AB171" s="143">
        <f t="shared" si="72"/>
        <v>32</v>
      </c>
      <c r="AC171" s="204">
        <f t="shared" si="72"/>
        <v>79</v>
      </c>
    </row>
    <row r="172" spans="1:30" s="144" customFormat="1" x14ac:dyDescent="0.25">
      <c r="A172" s="190" t="s">
        <v>299</v>
      </c>
      <c r="B172" s="146">
        <v>6240</v>
      </c>
      <c r="C172" s="181"/>
      <c r="D172" s="203"/>
      <c r="E172" s="204"/>
      <c r="F172" s="203"/>
      <c r="G172" s="203"/>
      <c r="H172" s="146"/>
      <c r="I172" s="205"/>
      <c r="J172" s="203"/>
      <c r="K172" s="202"/>
      <c r="L172" s="203"/>
      <c r="M172" s="203"/>
      <c r="N172" s="146"/>
      <c r="O172" s="205"/>
      <c r="P172" s="203"/>
      <c r="Q172" s="202"/>
      <c r="R172" s="205"/>
      <c r="S172" s="203"/>
      <c r="T172" s="315"/>
      <c r="U172" s="203"/>
      <c r="V172" s="203"/>
      <c r="W172" s="146"/>
      <c r="X172" s="205"/>
      <c r="Y172" s="203"/>
      <c r="Z172" s="146"/>
      <c r="AA172" s="181">
        <f t="shared" si="72"/>
        <v>0</v>
      </c>
      <c r="AB172" s="143">
        <f t="shared" si="72"/>
        <v>0</v>
      </c>
      <c r="AC172" s="204">
        <f t="shared" si="72"/>
        <v>0</v>
      </c>
    </row>
    <row r="173" spans="1:30" s="144" customFormat="1" ht="15.75" thickBot="1" x14ac:dyDescent="0.3">
      <c r="A173" s="174" t="s">
        <v>300</v>
      </c>
      <c r="B173" s="175">
        <v>6245</v>
      </c>
      <c r="C173" s="176">
        <v>1</v>
      </c>
      <c r="D173" s="177"/>
      <c r="E173" s="178">
        <v>1</v>
      </c>
      <c r="F173" s="177"/>
      <c r="G173" s="177"/>
      <c r="H173" s="175"/>
      <c r="I173" s="179"/>
      <c r="J173" s="177"/>
      <c r="K173" s="180"/>
      <c r="L173" s="177"/>
      <c r="M173" s="177"/>
      <c r="N173" s="175"/>
      <c r="O173" s="179"/>
      <c r="P173" s="177"/>
      <c r="Q173" s="180"/>
      <c r="R173" s="179"/>
      <c r="S173" s="177"/>
      <c r="T173" s="315"/>
      <c r="U173" s="177"/>
      <c r="V173" s="177"/>
      <c r="W173" s="175"/>
      <c r="X173" s="179"/>
      <c r="Y173" s="177"/>
      <c r="Z173" s="175"/>
      <c r="AA173" s="181">
        <f t="shared" si="72"/>
        <v>1</v>
      </c>
      <c r="AB173" s="143">
        <f t="shared" si="72"/>
        <v>0</v>
      </c>
      <c r="AC173" s="204">
        <f t="shared" si="72"/>
        <v>1</v>
      </c>
    </row>
    <row r="174" spans="1:30" s="144" customFormat="1" ht="15.75" thickBot="1" x14ac:dyDescent="0.3">
      <c r="A174" s="183" t="s">
        <v>301</v>
      </c>
      <c r="B174" s="184"/>
      <c r="C174" s="185">
        <f>SUM(C171:C173)</f>
        <v>30</v>
      </c>
      <c r="D174" s="184">
        <f>SUM(D171:D173)</f>
        <v>18</v>
      </c>
      <c r="E174" s="186">
        <f>SUM(E171:E173)</f>
        <v>48</v>
      </c>
      <c r="F174" s="185">
        <f t="shared" ref="F174:Z174" si="73">SUM(F171:F173)</f>
        <v>0</v>
      </c>
      <c r="G174" s="184">
        <f t="shared" si="73"/>
        <v>1</v>
      </c>
      <c r="H174" s="186">
        <f t="shared" si="73"/>
        <v>1</v>
      </c>
      <c r="I174" s="185">
        <f t="shared" si="73"/>
        <v>0</v>
      </c>
      <c r="J174" s="184">
        <f t="shared" si="73"/>
        <v>0</v>
      </c>
      <c r="K174" s="186">
        <f t="shared" si="73"/>
        <v>0</v>
      </c>
      <c r="L174" s="185">
        <f t="shared" si="73"/>
        <v>1</v>
      </c>
      <c r="M174" s="184">
        <f t="shared" si="73"/>
        <v>0</v>
      </c>
      <c r="N174" s="186">
        <f t="shared" si="73"/>
        <v>1</v>
      </c>
      <c r="O174" s="185">
        <f t="shared" si="73"/>
        <v>0</v>
      </c>
      <c r="P174" s="184">
        <f t="shared" si="73"/>
        <v>0</v>
      </c>
      <c r="Q174" s="186">
        <f t="shared" si="73"/>
        <v>0</v>
      </c>
      <c r="R174" s="185">
        <f t="shared" si="73"/>
        <v>0</v>
      </c>
      <c r="S174" s="184">
        <f t="shared" si="73"/>
        <v>0</v>
      </c>
      <c r="T174" s="186">
        <f t="shared" si="73"/>
        <v>0</v>
      </c>
      <c r="U174" s="189">
        <f t="shared" si="73"/>
        <v>16</v>
      </c>
      <c r="V174" s="184">
        <f t="shared" si="73"/>
        <v>11</v>
      </c>
      <c r="W174" s="186">
        <f t="shared" si="73"/>
        <v>27</v>
      </c>
      <c r="X174" s="185">
        <f t="shared" si="73"/>
        <v>1</v>
      </c>
      <c r="Y174" s="184">
        <f t="shared" si="73"/>
        <v>2</v>
      </c>
      <c r="Z174" s="186">
        <f t="shared" si="73"/>
        <v>3</v>
      </c>
      <c r="AA174" s="185">
        <f t="shared" si="72"/>
        <v>48</v>
      </c>
      <c r="AB174" s="189">
        <f t="shared" si="72"/>
        <v>32</v>
      </c>
      <c r="AC174" s="186">
        <f t="shared" si="72"/>
        <v>80</v>
      </c>
      <c r="AD174" s="207"/>
    </row>
    <row r="175" spans="1:30" s="201" customFormat="1" ht="15.75" thickBot="1" x14ac:dyDescent="0.3">
      <c r="A175" s="212"/>
      <c r="B175" s="146"/>
      <c r="C175" s="213"/>
      <c r="D175" s="195"/>
      <c r="E175" s="193"/>
      <c r="F175" s="195"/>
      <c r="G175" s="195"/>
      <c r="H175" s="221"/>
      <c r="I175" s="195"/>
      <c r="J175" s="195"/>
      <c r="K175" s="197"/>
      <c r="L175" s="195"/>
      <c r="M175" s="195"/>
      <c r="N175" s="221"/>
      <c r="O175" s="195"/>
      <c r="P175" s="195"/>
      <c r="Q175" s="197"/>
      <c r="R175" s="216"/>
      <c r="S175" s="195"/>
      <c r="T175" s="197"/>
      <c r="U175" s="195"/>
      <c r="V175" s="195"/>
      <c r="W175" s="195"/>
      <c r="X175" s="216"/>
      <c r="Y175" s="195"/>
      <c r="Z175" s="195"/>
      <c r="AA175" s="213"/>
      <c r="AB175" s="218"/>
      <c r="AC175" s="193"/>
    </row>
    <row r="176" spans="1:30" s="207" customFormat="1" thickBot="1" x14ac:dyDescent="0.25">
      <c r="A176" s="183" t="s">
        <v>302</v>
      </c>
      <c r="B176" s="184">
        <v>6045</v>
      </c>
      <c r="C176" s="185">
        <v>6</v>
      </c>
      <c r="D176" s="184">
        <v>8</v>
      </c>
      <c r="E176" s="186">
        <v>14</v>
      </c>
      <c r="F176" s="184"/>
      <c r="G176" s="184">
        <v>1</v>
      </c>
      <c r="H176" s="307">
        <v>1</v>
      </c>
      <c r="I176" s="184"/>
      <c r="J176" s="184"/>
      <c r="K176" s="307"/>
      <c r="L176" s="184">
        <v>1</v>
      </c>
      <c r="M176" s="184"/>
      <c r="N176" s="307">
        <v>1</v>
      </c>
      <c r="O176" s="184"/>
      <c r="P176" s="184"/>
      <c r="Q176" s="307"/>
      <c r="R176" s="306"/>
      <c r="S176" s="303"/>
      <c r="T176" s="307"/>
      <c r="U176" s="184"/>
      <c r="V176" s="184"/>
      <c r="W176" s="303"/>
      <c r="X176" s="187"/>
      <c r="Y176" s="184">
        <v>1</v>
      </c>
      <c r="Z176" s="303">
        <v>1</v>
      </c>
      <c r="AA176" s="185">
        <f>X176+U176+O176+L176+I176+F176+C176+R176</f>
        <v>7</v>
      </c>
      <c r="AB176" s="189">
        <f>Y176+V176+P176+M176+J176+G176+D176+S176</f>
        <v>10</v>
      </c>
      <c r="AC176" s="186">
        <f>Z176+W176+Q176+N176+K176+H176+E176+T176</f>
        <v>17</v>
      </c>
    </row>
    <row r="177" spans="1:30" s="201" customFormat="1" x14ac:dyDescent="0.25">
      <c r="A177" s="212"/>
      <c r="B177" s="146"/>
      <c r="C177" s="213"/>
      <c r="D177" s="195"/>
      <c r="E177" s="193"/>
      <c r="F177" s="195"/>
      <c r="G177" s="195"/>
      <c r="H177" s="197"/>
      <c r="I177" s="195"/>
      <c r="J177" s="195"/>
      <c r="K177" s="197"/>
      <c r="L177" s="195"/>
      <c r="M177" s="195"/>
      <c r="N177" s="197"/>
      <c r="O177" s="195"/>
      <c r="P177" s="195"/>
      <c r="Q177" s="197"/>
      <c r="R177" s="216"/>
      <c r="S177" s="195"/>
      <c r="T177" s="197"/>
      <c r="U177" s="195"/>
      <c r="V177" s="195"/>
      <c r="W177" s="195"/>
      <c r="X177" s="216"/>
      <c r="Y177" s="195"/>
      <c r="Z177" s="195"/>
      <c r="AA177" s="213"/>
      <c r="AB177" s="218"/>
      <c r="AC177" s="193"/>
    </row>
    <row r="178" spans="1:30" s="302" customFormat="1" x14ac:dyDescent="0.25">
      <c r="A178" s="190" t="s">
        <v>303</v>
      </c>
      <c r="B178" s="146">
        <v>6220</v>
      </c>
      <c r="C178" s="311">
        <v>95</v>
      </c>
      <c r="D178" s="312">
        <v>26</v>
      </c>
      <c r="E178" s="313">
        <v>121</v>
      </c>
      <c r="F178" s="312">
        <v>1</v>
      </c>
      <c r="G178" s="312">
        <v>1</v>
      </c>
      <c r="H178" s="287">
        <v>2</v>
      </c>
      <c r="I178" s="314"/>
      <c r="J178" s="312"/>
      <c r="K178" s="315"/>
      <c r="L178" s="312">
        <v>4</v>
      </c>
      <c r="M178" s="312">
        <v>1</v>
      </c>
      <c r="N178" s="315">
        <v>5</v>
      </c>
      <c r="O178" s="312">
        <v>1</v>
      </c>
      <c r="P178" s="312"/>
      <c r="Q178" s="315">
        <v>1</v>
      </c>
      <c r="R178" s="314"/>
      <c r="S178" s="312"/>
      <c r="T178" s="315"/>
      <c r="U178" s="312"/>
      <c r="V178" s="312"/>
      <c r="W178" s="287"/>
      <c r="X178" s="314">
        <v>3</v>
      </c>
      <c r="Y178" s="312">
        <v>1</v>
      </c>
      <c r="Z178" s="287">
        <v>4</v>
      </c>
      <c r="AA178" s="181">
        <f t="shared" ref="AA178:AC187" si="74">X178+U178+O178+L178+I178+F178+C178+R178</f>
        <v>104</v>
      </c>
      <c r="AB178" s="143">
        <f t="shared" si="74"/>
        <v>29</v>
      </c>
      <c r="AC178" s="204">
        <f t="shared" si="74"/>
        <v>133</v>
      </c>
    </row>
    <row r="179" spans="1:30" s="302" customFormat="1" x14ac:dyDescent="0.25">
      <c r="A179" s="190" t="s">
        <v>304</v>
      </c>
      <c r="B179" s="146">
        <v>6220</v>
      </c>
      <c r="C179" s="311">
        <v>8</v>
      </c>
      <c r="D179" s="312">
        <v>4</v>
      </c>
      <c r="E179" s="313">
        <v>12</v>
      </c>
      <c r="F179" s="312"/>
      <c r="G179" s="312"/>
      <c r="H179" s="287"/>
      <c r="I179" s="314"/>
      <c r="J179" s="312"/>
      <c r="K179" s="315"/>
      <c r="L179" s="312">
        <v>1</v>
      </c>
      <c r="M179" s="312"/>
      <c r="N179" s="287">
        <v>1</v>
      </c>
      <c r="O179" s="314"/>
      <c r="P179" s="312"/>
      <c r="Q179" s="315"/>
      <c r="R179" s="314"/>
      <c r="S179" s="312"/>
      <c r="T179" s="315"/>
      <c r="U179" s="312">
        <v>2</v>
      </c>
      <c r="V179" s="312"/>
      <c r="W179" s="287">
        <v>2</v>
      </c>
      <c r="X179" s="314"/>
      <c r="Y179" s="312"/>
      <c r="Z179" s="287"/>
      <c r="AA179" s="181">
        <f t="shared" si="74"/>
        <v>11</v>
      </c>
      <c r="AB179" s="143">
        <f t="shared" si="74"/>
        <v>4</v>
      </c>
      <c r="AC179" s="204">
        <f t="shared" si="74"/>
        <v>15</v>
      </c>
    </row>
    <row r="180" spans="1:30" s="302" customFormat="1" x14ac:dyDescent="0.25">
      <c r="A180" s="190" t="s">
        <v>305</v>
      </c>
      <c r="B180" s="146">
        <v>6221</v>
      </c>
      <c r="C180" s="311">
        <v>2</v>
      </c>
      <c r="D180" s="312">
        <v>5</v>
      </c>
      <c r="E180" s="313">
        <v>7</v>
      </c>
      <c r="F180" s="312"/>
      <c r="G180" s="312"/>
      <c r="H180" s="287"/>
      <c r="I180" s="314"/>
      <c r="J180" s="312"/>
      <c r="K180" s="315"/>
      <c r="L180" s="312">
        <v>1</v>
      </c>
      <c r="M180" s="312">
        <v>1</v>
      </c>
      <c r="N180" s="287">
        <v>2</v>
      </c>
      <c r="O180" s="314"/>
      <c r="P180" s="312"/>
      <c r="Q180" s="315"/>
      <c r="R180" s="314"/>
      <c r="S180" s="312"/>
      <c r="T180" s="315"/>
      <c r="U180" s="312">
        <v>1</v>
      </c>
      <c r="V180" s="312">
        <v>1</v>
      </c>
      <c r="W180" s="287">
        <v>2</v>
      </c>
      <c r="X180" s="314"/>
      <c r="Y180" s="312"/>
      <c r="Z180" s="287"/>
      <c r="AA180" s="181">
        <f t="shared" si="74"/>
        <v>4</v>
      </c>
      <c r="AB180" s="143">
        <f t="shared" si="74"/>
        <v>7</v>
      </c>
      <c r="AC180" s="204">
        <f t="shared" si="74"/>
        <v>11</v>
      </c>
    </row>
    <row r="181" spans="1:30" s="144" customFormat="1" x14ac:dyDescent="0.25">
      <c r="A181" s="190" t="s">
        <v>306</v>
      </c>
      <c r="B181" s="146">
        <v>6220</v>
      </c>
      <c r="C181" s="181"/>
      <c r="D181" s="203"/>
      <c r="E181" s="313"/>
      <c r="F181" s="224"/>
      <c r="G181" s="224"/>
      <c r="H181" s="287"/>
      <c r="I181" s="205"/>
      <c r="J181" s="203"/>
      <c r="K181" s="315"/>
      <c r="L181" s="224"/>
      <c r="M181" s="224"/>
      <c r="N181" s="287"/>
      <c r="O181" s="205"/>
      <c r="P181" s="203"/>
      <c r="Q181" s="315"/>
      <c r="R181" s="314"/>
      <c r="S181" s="312"/>
      <c r="T181" s="315"/>
      <c r="U181" s="224">
        <v>1</v>
      </c>
      <c r="V181" s="224"/>
      <c r="W181" s="287">
        <v>1</v>
      </c>
      <c r="X181" s="205"/>
      <c r="Y181" s="203"/>
      <c r="Z181" s="287"/>
      <c r="AA181" s="181">
        <f t="shared" si="74"/>
        <v>1</v>
      </c>
      <c r="AB181" s="143">
        <f t="shared" si="74"/>
        <v>0</v>
      </c>
      <c r="AC181" s="204">
        <f t="shared" si="74"/>
        <v>1</v>
      </c>
    </row>
    <row r="182" spans="1:30" s="144" customFormat="1" x14ac:dyDescent="0.25">
      <c r="A182" s="190" t="s">
        <v>307</v>
      </c>
      <c r="B182" s="146">
        <v>6230</v>
      </c>
      <c r="C182" s="181">
        <v>10</v>
      </c>
      <c r="D182" s="203">
        <v>6</v>
      </c>
      <c r="E182" s="313">
        <v>16</v>
      </c>
      <c r="F182" s="224">
        <v>1</v>
      </c>
      <c r="G182" s="224"/>
      <c r="H182" s="287">
        <v>1</v>
      </c>
      <c r="I182" s="205">
        <v>1</v>
      </c>
      <c r="J182" s="203"/>
      <c r="K182" s="315">
        <v>1</v>
      </c>
      <c r="L182" s="224"/>
      <c r="M182" s="224">
        <v>1</v>
      </c>
      <c r="N182" s="287">
        <v>1</v>
      </c>
      <c r="O182" s="205"/>
      <c r="P182" s="203"/>
      <c r="Q182" s="315"/>
      <c r="R182" s="314"/>
      <c r="S182" s="312"/>
      <c r="T182" s="315"/>
      <c r="U182" s="224">
        <v>1</v>
      </c>
      <c r="V182" s="224">
        <v>3</v>
      </c>
      <c r="W182" s="287">
        <v>4</v>
      </c>
      <c r="X182" s="205"/>
      <c r="Y182" s="203">
        <v>1</v>
      </c>
      <c r="Z182" s="287">
        <v>1</v>
      </c>
      <c r="AA182" s="181">
        <f t="shared" si="74"/>
        <v>13</v>
      </c>
      <c r="AB182" s="143">
        <f t="shared" si="74"/>
        <v>11</v>
      </c>
      <c r="AC182" s="204">
        <f t="shared" si="74"/>
        <v>24</v>
      </c>
    </row>
    <row r="183" spans="1:30" s="144" customFormat="1" x14ac:dyDescent="0.25">
      <c r="A183" s="190" t="s">
        <v>308</v>
      </c>
      <c r="B183" s="146">
        <v>6231</v>
      </c>
      <c r="C183" s="181">
        <v>0</v>
      </c>
      <c r="D183" s="203">
        <v>0</v>
      </c>
      <c r="E183" s="313">
        <f t="shared" ref="E183:E185" si="75">C183+D183</f>
        <v>0</v>
      </c>
      <c r="F183" s="224">
        <v>0</v>
      </c>
      <c r="G183" s="224">
        <v>0</v>
      </c>
      <c r="H183" s="287">
        <f t="shared" ref="H183:H184" si="76">F183+G183</f>
        <v>0</v>
      </c>
      <c r="I183" s="205">
        <v>0</v>
      </c>
      <c r="J183" s="203">
        <v>0</v>
      </c>
      <c r="K183" s="315">
        <f t="shared" ref="K183:K184" si="77">I183+J183</f>
        <v>0</v>
      </c>
      <c r="L183" s="224">
        <v>0</v>
      </c>
      <c r="M183" s="224">
        <v>0</v>
      </c>
      <c r="N183" s="287">
        <f t="shared" ref="N183:N184" si="78">L183+M183</f>
        <v>0</v>
      </c>
      <c r="O183" s="205">
        <v>0</v>
      </c>
      <c r="P183" s="203">
        <v>0</v>
      </c>
      <c r="Q183" s="315">
        <f t="shared" ref="Q183:Q184" si="79">O183+P183</f>
        <v>0</v>
      </c>
      <c r="R183" s="314">
        <v>0</v>
      </c>
      <c r="S183" s="312">
        <v>0</v>
      </c>
      <c r="T183" s="315">
        <f t="shared" ref="T183:T185" si="80">R183+S183</f>
        <v>0</v>
      </c>
      <c r="U183" s="224">
        <v>0</v>
      </c>
      <c r="V183" s="224">
        <v>0</v>
      </c>
      <c r="W183" s="287">
        <f t="shared" ref="W183:W184" si="81">U183+V183</f>
        <v>0</v>
      </c>
      <c r="X183" s="205">
        <v>0</v>
      </c>
      <c r="Y183" s="203">
        <v>0</v>
      </c>
      <c r="Z183" s="287">
        <f t="shared" ref="Z183:Z184" si="82">X183+Y183</f>
        <v>0</v>
      </c>
      <c r="AA183" s="181">
        <f t="shared" si="74"/>
        <v>0</v>
      </c>
      <c r="AB183" s="143">
        <f t="shared" si="74"/>
        <v>0</v>
      </c>
      <c r="AC183" s="204">
        <f t="shared" si="74"/>
        <v>0</v>
      </c>
    </row>
    <row r="184" spans="1:30" s="144" customFormat="1" x14ac:dyDescent="0.25">
      <c r="A184" s="190" t="s">
        <v>309</v>
      </c>
      <c r="B184" s="146">
        <v>6232</v>
      </c>
      <c r="C184" s="181">
        <v>0</v>
      </c>
      <c r="D184" s="203">
        <v>0</v>
      </c>
      <c r="E184" s="313">
        <f t="shared" si="75"/>
        <v>0</v>
      </c>
      <c r="F184" s="224">
        <v>0</v>
      </c>
      <c r="G184" s="224">
        <v>0</v>
      </c>
      <c r="H184" s="315">
        <f t="shared" si="76"/>
        <v>0</v>
      </c>
      <c r="I184" s="205">
        <v>0</v>
      </c>
      <c r="J184" s="203">
        <v>0</v>
      </c>
      <c r="K184" s="315">
        <f t="shared" si="77"/>
        <v>0</v>
      </c>
      <c r="L184" s="224">
        <v>0</v>
      </c>
      <c r="M184" s="224">
        <v>0</v>
      </c>
      <c r="N184" s="315">
        <f t="shared" si="78"/>
        <v>0</v>
      </c>
      <c r="O184" s="205">
        <v>0</v>
      </c>
      <c r="P184" s="203">
        <v>0</v>
      </c>
      <c r="Q184" s="315">
        <f t="shared" si="79"/>
        <v>0</v>
      </c>
      <c r="R184" s="314">
        <v>0</v>
      </c>
      <c r="S184" s="312">
        <v>0</v>
      </c>
      <c r="T184" s="315">
        <f t="shared" si="80"/>
        <v>0</v>
      </c>
      <c r="U184" s="224">
        <v>0</v>
      </c>
      <c r="V184" s="224">
        <v>0</v>
      </c>
      <c r="W184" s="315">
        <f t="shared" si="81"/>
        <v>0</v>
      </c>
      <c r="X184" s="205">
        <v>0</v>
      </c>
      <c r="Y184" s="203">
        <v>0</v>
      </c>
      <c r="Z184" s="315">
        <f t="shared" si="82"/>
        <v>0</v>
      </c>
      <c r="AA184" s="181">
        <f t="shared" si="74"/>
        <v>0</v>
      </c>
      <c r="AB184" s="143">
        <f t="shared" si="74"/>
        <v>0</v>
      </c>
      <c r="AC184" s="204">
        <f t="shared" si="74"/>
        <v>0</v>
      </c>
    </row>
    <row r="185" spans="1:30" s="144" customFormat="1" x14ac:dyDescent="0.25">
      <c r="A185" s="190" t="s">
        <v>310</v>
      </c>
      <c r="B185" s="146">
        <v>6246</v>
      </c>
      <c r="C185" s="181">
        <v>0</v>
      </c>
      <c r="D185" s="203">
        <v>0</v>
      </c>
      <c r="E185" s="313">
        <f t="shared" si="75"/>
        <v>0</v>
      </c>
      <c r="F185" s="224">
        <v>0</v>
      </c>
      <c r="G185" s="224">
        <v>0</v>
      </c>
      <c r="H185" s="315">
        <f>F185+G185</f>
        <v>0</v>
      </c>
      <c r="I185" s="205">
        <v>0</v>
      </c>
      <c r="J185" s="203">
        <v>0</v>
      </c>
      <c r="K185" s="315">
        <f>I185+J185</f>
        <v>0</v>
      </c>
      <c r="L185" s="224">
        <v>0</v>
      </c>
      <c r="M185" s="224">
        <v>0</v>
      </c>
      <c r="N185" s="315">
        <f>L185+M185</f>
        <v>0</v>
      </c>
      <c r="O185" s="205">
        <v>0</v>
      </c>
      <c r="P185" s="203">
        <v>0</v>
      </c>
      <c r="Q185" s="315">
        <f>O185+P185</f>
        <v>0</v>
      </c>
      <c r="R185" s="314">
        <v>0</v>
      </c>
      <c r="S185" s="312">
        <v>0</v>
      </c>
      <c r="T185" s="315">
        <f t="shared" si="80"/>
        <v>0</v>
      </c>
      <c r="U185" s="224">
        <v>0</v>
      </c>
      <c r="V185" s="224">
        <v>0</v>
      </c>
      <c r="W185" s="315">
        <f>U185+V185</f>
        <v>0</v>
      </c>
      <c r="X185" s="205">
        <v>0</v>
      </c>
      <c r="Y185" s="203">
        <v>0</v>
      </c>
      <c r="Z185" s="315">
        <f>X185+Y185</f>
        <v>0</v>
      </c>
      <c r="AA185" s="181">
        <f t="shared" si="74"/>
        <v>0</v>
      </c>
      <c r="AB185" s="143">
        <f t="shared" si="74"/>
        <v>0</v>
      </c>
      <c r="AC185" s="204">
        <f t="shared" si="74"/>
        <v>0</v>
      </c>
    </row>
    <row r="186" spans="1:30" s="144" customFormat="1" ht="15.75" thickBot="1" x14ac:dyDescent="0.3">
      <c r="A186" s="190" t="s">
        <v>311</v>
      </c>
      <c r="B186" s="146">
        <v>6248</v>
      </c>
      <c r="C186" s="181">
        <v>5</v>
      </c>
      <c r="D186" s="203">
        <v>1</v>
      </c>
      <c r="E186" s="313">
        <v>6</v>
      </c>
      <c r="F186" s="224"/>
      <c r="G186" s="224"/>
      <c r="H186" s="287"/>
      <c r="I186" s="205"/>
      <c r="J186" s="203"/>
      <c r="K186" s="315"/>
      <c r="L186" s="224"/>
      <c r="M186" s="224"/>
      <c r="N186" s="287"/>
      <c r="O186" s="205">
        <v>1</v>
      </c>
      <c r="P186" s="203"/>
      <c r="Q186" s="315">
        <v>1</v>
      </c>
      <c r="R186" s="314"/>
      <c r="S186" s="312"/>
      <c r="T186" s="315"/>
      <c r="U186" s="224"/>
      <c r="V186" s="224"/>
      <c r="W186" s="287"/>
      <c r="X186" s="205">
        <v>1</v>
      </c>
      <c r="Y186" s="203"/>
      <c r="Z186" s="287">
        <v>1</v>
      </c>
      <c r="AA186" s="181">
        <f t="shared" si="74"/>
        <v>7</v>
      </c>
      <c r="AB186" s="143">
        <f t="shared" si="74"/>
        <v>1</v>
      </c>
      <c r="AC186" s="204">
        <f t="shared" si="74"/>
        <v>8</v>
      </c>
    </row>
    <row r="187" spans="1:30" s="144" customFormat="1" ht="15.75" thickBot="1" x14ac:dyDescent="0.3">
      <c r="A187" s="183" t="s">
        <v>312</v>
      </c>
      <c r="B187" s="184"/>
      <c r="C187" s="185">
        <f t="shared" ref="C187:Z187" si="83">SUM(C178:C186)</f>
        <v>120</v>
      </c>
      <c r="D187" s="184">
        <f t="shared" si="83"/>
        <v>42</v>
      </c>
      <c r="E187" s="186">
        <f t="shared" si="83"/>
        <v>162</v>
      </c>
      <c r="F187" s="184">
        <f t="shared" si="83"/>
        <v>2</v>
      </c>
      <c r="G187" s="184">
        <f t="shared" si="83"/>
        <v>1</v>
      </c>
      <c r="H187" s="184">
        <f t="shared" si="83"/>
        <v>3</v>
      </c>
      <c r="I187" s="187">
        <f t="shared" si="83"/>
        <v>1</v>
      </c>
      <c r="J187" s="184">
        <f t="shared" si="83"/>
        <v>0</v>
      </c>
      <c r="K187" s="188">
        <f t="shared" si="83"/>
        <v>1</v>
      </c>
      <c r="L187" s="184">
        <f t="shared" si="83"/>
        <v>6</v>
      </c>
      <c r="M187" s="184">
        <f t="shared" si="83"/>
        <v>3</v>
      </c>
      <c r="N187" s="184">
        <f t="shared" si="83"/>
        <v>9</v>
      </c>
      <c r="O187" s="187">
        <f t="shared" si="83"/>
        <v>2</v>
      </c>
      <c r="P187" s="184">
        <f t="shared" si="83"/>
        <v>0</v>
      </c>
      <c r="Q187" s="188">
        <f t="shared" si="83"/>
        <v>2</v>
      </c>
      <c r="R187" s="187">
        <f t="shared" si="83"/>
        <v>0</v>
      </c>
      <c r="S187" s="184">
        <f t="shared" si="83"/>
        <v>0</v>
      </c>
      <c r="T187" s="188">
        <f t="shared" si="83"/>
        <v>0</v>
      </c>
      <c r="U187" s="184">
        <f t="shared" si="83"/>
        <v>5</v>
      </c>
      <c r="V187" s="184">
        <f t="shared" si="83"/>
        <v>4</v>
      </c>
      <c r="W187" s="184">
        <f t="shared" si="83"/>
        <v>9</v>
      </c>
      <c r="X187" s="187">
        <f t="shared" si="83"/>
        <v>4</v>
      </c>
      <c r="Y187" s="184">
        <f t="shared" si="83"/>
        <v>2</v>
      </c>
      <c r="Z187" s="188">
        <f t="shared" si="83"/>
        <v>6</v>
      </c>
      <c r="AA187" s="185">
        <f t="shared" si="74"/>
        <v>140</v>
      </c>
      <c r="AB187" s="189">
        <f>Y187+V187+P187+M187+J187+G187+D187+S187</f>
        <v>52</v>
      </c>
      <c r="AC187" s="186">
        <f t="shared" si="74"/>
        <v>192</v>
      </c>
      <c r="AD187" s="207"/>
    </row>
    <row r="188" spans="1:30" s="201" customFormat="1" ht="15.75" thickBot="1" x14ac:dyDescent="0.3">
      <c r="A188" s="212"/>
      <c r="B188" s="146"/>
      <c r="C188" s="272"/>
      <c r="D188" s="242"/>
      <c r="E188" s="243"/>
      <c r="F188" s="242"/>
      <c r="G188" s="242"/>
      <c r="H188" s="242"/>
      <c r="I188" s="271"/>
      <c r="J188" s="242"/>
      <c r="K188" s="245"/>
      <c r="L188" s="242"/>
      <c r="M188" s="242"/>
      <c r="N188" s="242"/>
      <c r="O188" s="271"/>
      <c r="P188" s="242"/>
      <c r="Q188" s="245"/>
      <c r="R188" s="271"/>
      <c r="S188" s="242"/>
      <c r="T188" s="245"/>
      <c r="U188" s="242"/>
      <c r="V188" s="242"/>
      <c r="W188" s="242"/>
      <c r="X188" s="271"/>
      <c r="Y188" s="242"/>
      <c r="Z188" s="242"/>
      <c r="AA188" s="191"/>
      <c r="AB188" s="211"/>
      <c r="AC188" s="209"/>
    </row>
    <row r="189" spans="1:30" s="144" customFormat="1" ht="15.75" thickBot="1" x14ac:dyDescent="0.3">
      <c r="A189" s="183" t="s">
        <v>313</v>
      </c>
      <c r="B189" s="184"/>
      <c r="C189" s="185">
        <f t="shared" ref="C189:Z189" si="84">C187+C174+C176</f>
        <v>156</v>
      </c>
      <c r="D189" s="184">
        <f t="shared" si="84"/>
        <v>68</v>
      </c>
      <c r="E189" s="186">
        <f t="shared" si="84"/>
        <v>224</v>
      </c>
      <c r="F189" s="187">
        <f t="shared" si="84"/>
        <v>2</v>
      </c>
      <c r="G189" s="184">
        <f t="shared" si="84"/>
        <v>3</v>
      </c>
      <c r="H189" s="188">
        <f t="shared" si="84"/>
        <v>5</v>
      </c>
      <c r="I189" s="187">
        <f t="shared" si="84"/>
        <v>1</v>
      </c>
      <c r="J189" s="184">
        <f t="shared" si="84"/>
        <v>0</v>
      </c>
      <c r="K189" s="188">
        <f t="shared" si="84"/>
        <v>1</v>
      </c>
      <c r="L189" s="187">
        <f t="shared" si="84"/>
        <v>8</v>
      </c>
      <c r="M189" s="184">
        <f t="shared" si="84"/>
        <v>3</v>
      </c>
      <c r="N189" s="188">
        <f t="shared" si="84"/>
        <v>11</v>
      </c>
      <c r="O189" s="187">
        <f t="shared" si="84"/>
        <v>2</v>
      </c>
      <c r="P189" s="184">
        <f t="shared" si="84"/>
        <v>0</v>
      </c>
      <c r="Q189" s="188">
        <f t="shared" si="84"/>
        <v>2</v>
      </c>
      <c r="R189" s="187">
        <f t="shared" si="84"/>
        <v>0</v>
      </c>
      <c r="S189" s="184">
        <f t="shared" si="84"/>
        <v>0</v>
      </c>
      <c r="T189" s="188">
        <f t="shared" si="84"/>
        <v>0</v>
      </c>
      <c r="U189" s="184">
        <f t="shared" si="84"/>
        <v>21</v>
      </c>
      <c r="V189" s="184">
        <f t="shared" si="84"/>
        <v>15</v>
      </c>
      <c r="W189" s="188">
        <f t="shared" si="84"/>
        <v>36</v>
      </c>
      <c r="X189" s="187">
        <f t="shared" si="84"/>
        <v>5</v>
      </c>
      <c r="Y189" s="184">
        <f t="shared" si="84"/>
        <v>5</v>
      </c>
      <c r="Z189" s="188">
        <f t="shared" si="84"/>
        <v>10</v>
      </c>
      <c r="AA189" s="185">
        <f>X189+U189+O189+L189+I189+F189+C189+R189</f>
        <v>195</v>
      </c>
      <c r="AB189" s="189">
        <f>Y189+V189+P189+M189+J189+G189+D189+S189</f>
        <v>94</v>
      </c>
      <c r="AC189" s="186">
        <f>Z189+W189+Q189+N189+K189+H189+E189+T189</f>
        <v>289</v>
      </c>
      <c r="AD189" s="207"/>
    </row>
    <row r="190" spans="1:30" s="201" customFormat="1" ht="15.75" thickBot="1" x14ac:dyDescent="0.3">
      <c r="A190" s="183"/>
      <c r="B190" s="184"/>
      <c r="C190" s="278"/>
      <c r="D190" s="228"/>
      <c r="E190" s="489"/>
      <c r="F190" s="228"/>
      <c r="G190" s="228"/>
      <c r="H190" s="228"/>
      <c r="I190" s="490"/>
      <c r="J190" s="228"/>
      <c r="K190" s="491"/>
      <c r="L190" s="228"/>
      <c r="M190" s="228"/>
      <c r="N190" s="228"/>
      <c r="O190" s="490"/>
      <c r="P190" s="228"/>
      <c r="Q190" s="491"/>
      <c r="R190" s="490"/>
      <c r="S190" s="228"/>
      <c r="T190" s="491"/>
      <c r="U190" s="228"/>
      <c r="V190" s="228"/>
      <c r="W190" s="228"/>
      <c r="X190" s="490"/>
      <c r="Y190" s="228"/>
      <c r="Z190" s="228"/>
      <c r="AA190" s="278"/>
      <c r="AB190" s="227"/>
      <c r="AC190" s="209"/>
    </row>
    <row r="191" spans="1:30" s="144" customFormat="1" ht="15.75" thickBot="1" x14ac:dyDescent="0.3">
      <c r="A191" s="162" t="s">
        <v>314</v>
      </c>
      <c r="B191" s="163"/>
      <c r="C191" s="280"/>
      <c r="D191" s="281"/>
      <c r="E191" s="280"/>
      <c r="F191" s="281"/>
      <c r="G191" s="281"/>
      <c r="H191" s="281"/>
      <c r="I191" s="281"/>
      <c r="J191" s="281"/>
      <c r="K191" s="281"/>
      <c r="L191" s="281"/>
      <c r="M191" s="281"/>
      <c r="N191" s="281"/>
      <c r="O191" s="281"/>
      <c r="P191" s="281"/>
      <c r="Q191" s="281"/>
      <c r="R191" s="281"/>
      <c r="S191" s="281"/>
      <c r="T191" s="281"/>
      <c r="U191" s="281"/>
      <c r="V191" s="281"/>
      <c r="W191" s="281"/>
      <c r="X191" s="281"/>
      <c r="Y191" s="281"/>
      <c r="Z191" s="281"/>
      <c r="AA191" s="282"/>
      <c r="AB191" s="282"/>
      <c r="AC191" s="283"/>
    </row>
    <row r="192" spans="1:30" s="323" customFormat="1" x14ac:dyDescent="0.25">
      <c r="A192" s="340" t="s">
        <v>315</v>
      </c>
      <c r="B192" s="341">
        <v>7400</v>
      </c>
      <c r="C192" s="342">
        <v>58</v>
      </c>
      <c r="D192" s="343"/>
      <c r="E192" s="344">
        <v>58</v>
      </c>
      <c r="F192" s="343">
        <v>12</v>
      </c>
      <c r="G192" s="343"/>
      <c r="H192" s="145">
        <v>12</v>
      </c>
      <c r="I192" s="345">
        <v>2</v>
      </c>
      <c r="J192" s="343"/>
      <c r="K192" s="346">
        <v>2</v>
      </c>
      <c r="L192" s="343">
        <v>2</v>
      </c>
      <c r="M192" s="343"/>
      <c r="N192" s="145">
        <v>2</v>
      </c>
      <c r="O192" s="345">
        <v>2</v>
      </c>
      <c r="P192" s="343"/>
      <c r="Q192" s="346">
        <v>2</v>
      </c>
      <c r="R192" s="205"/>
      <c r="S192" s="203"/>
      <c r="T192" s="315"/>
      <c r="U192" s="343"/>
      <c r="V192" s="343"/>
      <c r="W192" s="145"/>
      <c r="X192" s="345">
        <v>11</v>
      </c>
      <c r="Y192" s="343">
        <v>1</v>
      </c>
      <c r="Z192" s="145">
        <v>12</v>
      </c>
      <c r="AA192" s="181">
        <f t="shared" ref="AA192:AC203" si="85">X192+U192+O192+L192+I192+F192+C192+R192</f>
        <v>87</v>
      </c>
      <c r="AB192" s="143">
        <f t="shared" si="85"/>
        <v>1</v>
      </c>
      <c r="AC192" s="204">
        <f t="shared" si="85"/>
        <v>88</v>
      </c>
    </row>
    <row r="193" spans="1:30" s="144" customFormat="1" x14ac:dyDescent="0.25">
      <c r="A193" s="190" t="s">
        <v>316</v>
      </c>
      <c r="B193" s="146">
        <v>7220</v>
      </c>
      <c r="C193" s="181">
        <v>42</v>
      </c>
      <c r="D193" s="203">
        <v>14</v>
      </c>
      <c r="E193" s="204">
        <v>56</v>
      </c>
      <c r="F193" s="224">
        <v>1</v>
      </c>
      <c r="G193" s="224"/>
      <c r="H193" s="145">
        <v>1</v>
      </c>
      <c r="I193" s="205"/>
      <c r="J193" s="203"/>
      <c r="K193" s="202"/>
      <c r="L193" s="224">
        <v>1</v>
      </c>
      <c r="M193" s="224">
        <v>2</v>
      </c>
      <c r="N193" s="145">
        <v>3</v>
      </c>
      <c r="O193" s="205">
        <v>2</v>
      </c>
      <c r="P193" s="203">
        <v>1</v>
      </c>
      <c r="Q193" s="202">
        <v>3</v>
      </c>
      <c r="R193" s="205"/>
      <c r="S193" s="203"/>
      <c r="T193" s="315"/>
      <c r="U193" s="224">
        <v>2</v>
      </c>
      <c r="V193" s="224"/>
      <c r="W193" s="145">
        <v>2</v>
      </c>
      <c r="X193" s="205">
        <v>2</v>
      </c>
      <c r="Y193" s="203">
        <v>1</v>
      </c>
      <c r="Z193" s="146">
        <v>3</v>
      </c>
      <c r="AA193" s="181">
        <f t="shared" si="85"/>
        <v>50</v>
      </c>
      <c r="AB193" s="143">
        <f t="shared" si="85"/>
        <v>18</v>
      </c>
      <c r="AC193" s="204">
        <f t="shared" si="85"/>
        <v>68</v>
      </c>
    </row>
    <row r="194" spans="1:30" s="144" customFormat="1" x14ac:dyDescent="0.25">
      <c r="A194" s="190" t="s">
        <v>317</v>
      </c>
      <c r="B194" s="146">
        <v>7220</v>
      </c>
      <c r="C194" s="181">
        <v>1</v>
      </c>
      <c r="D194" s="203">
        <v>3</v>
      </c>
      <c r="E194" s="204">
        <v>4</v>
      </c>
      <c r="F194" s="224"/>
      <c r="G194" s="224"/>
      <c r="H194" s="145"/>
      <c r="I194" s="205"/>
      <c r="J194" s="203"/>
      <c r="K194" s="202"/>
      <c r="L194" s="224"/>
      <c r="M194" s="224"/>
      <c r="N194" s="145"/>
      <c r="O194" s="205"/>
      <c r="P194" s="203"/>
      <c r="Q194" s="202"/>
      <c r="R194" s="205"/>
      <c r="S194" s="203"/>
      <c r="T194" s="315"/>
      <c r="U194" s="224"/>
      <c r="V194" s="224"/>
      <c r="W194" s="145"/>
      <c r="X194" s="205"/>
      <c r="Y194" s="203"/>
      <c r="Z194" s="146"/>
      <c r="AA194" s="181">
        <f t="shared" si="85"/>
        <v>1</v>
      </c>
      <c r="AB194" s="143">
        <f t="shared" si="85"/>
        <v>3</v>
      </c>
      <c r="AC194" s="204">
        <f t="shared" si="85"/>
        <v>4</v>
      </c>
    </row>
    <row r="195" spans="1:30" s="144" customFormat="1" x14ac:dyDescent="0.25">
      <c r="A195" s="190" t="s">
        <v>318</v>
      </c>
      <c r="B195" s="146">
        <v>7260</v>
      </c>
      <c r="C195" s="181">
        <v>0</v>
      </c>
      <c r="D195" s="203">
        <v>0</v>
      </c>
      <c r="E195" s="204">
        <f t="shared" ref="E195" si="86">C195+D195</f>
        <v>0</v>
      </c>
      <c r="F195" s="224">
        <v>0</v>
      </c>
      <c r="G195" s="224">
        <v>0</v>
      </c>
      <c r="H195" s="145">
        <f t="shared" ref="H195" si="87">F195+G195</f>
        <v>0</v>
      </c>
      <c r="I195" s="205">
        <v>0</v>
      </c>
      <c r="J195" s="203">
        <v>0</v>
      </c>
      <c r="K195" s="202">
        <f t="shared" ref="K195" si="88">I195+J195</f>
        <v>0</v>
      </c>
      <c r="L195" s="224">
        <v>0</v>
      </c>
      <c r="M195" s="224">
        <v>0</v>
      </c>
      <c r="N195" s="145">
        <f t="shared" ref="N195" si="89">L195+M195</f>
        <v>0</v>
      </c>
      <c r="O195" s="205">
        <v>0</v>
      </c>
      <c r="P195" s="203">
        <v>0</v>
      </c>
      <c r="Q195" s="202">
        <f t="shared" ref="Q195" si="90">O195+P195</f>
        <v>0</v>
      </c>
      <c r="R195" s="205">
        <v>0</v>
      </c>
      <c r="S195" s="203">
        <v>0</v>
      </c>
      <c r="T195" s="315">
        <f t="shared" ref="T195" si="91">R195+S195</f>
        <v>0</v>
      </c>
      <c r="U195" s="224">
        <v>0</v>
      </c>
      <c r="V195" s="224">
        <v>0</v>
      </c>
      <c r="W195" s="145">
        <f t="shared" ref="W195" si="92">U195+V195</f>
        <v>0</v>
      </c>
      <c r="X195" s="205">
        <v>0</v>
      </c>
      <c r="Y195" s="203">
        <v>0</v>
      </c>
      <c r="Z195" s="146">
        <f t="shared" ref="Z195" si="93">X195+Y195</f>
        <v>0</v>
      </c>
      <c r="AA195" s="181">
        <f t="shared" si="85"/>
        <v>0</v>
      </c>
      <c r="AB195" s="143">
        <f t="shared" si="85"/>
        <v>0</v>
      </c>
      <c r="AC195" s="204">
        <f t="shared" si="85"/>
        <v>0</v>
      </c>
    </row>
    <row r="196" spans="1:30" s="144" customFormat="1" x14ac:dyDescent="0.25">
      <c r="A196" s="190" t="s">
        <v>319</v>
      </c>
      <c r="B196" s="146">
        <v>7265</v>
      </c>
      <c r="C196" s="181"/>
      <c r="D196" s="203"/>
      <c r="E196" s="204"/>
      <c r="F196" s="224">
        <v>1</v>
      </c>
      <c r="G196" s="224"/>
      <c r="H196" s="145">
        <v>1</v>
      </c>
      <c r="I196" s="205"/>
      <c r="J196" s="203"/>
      <c r="K196" s="202"/>
      <c r="L196" s="224"/>
      <c r="M196" s="224"/>
      <c r="N196" s="145"/>
      <c r="O196" s="205"/>
      <c r="P196" s="203"/>
      <c r="Q196" s="202"/>
      <c r="R196" s="205"/>
      <c r="S196" s="203"/>
      <c r="T196" s="315"/>
      <c r="U196" s="224"/>
      <c r="V196" s="224"/>
      <c r="W196" s="145"/>
      <c r="X196" s="205"/>
      <c r="Y196" s="203"/>
      <c r="Z196" s="146"/>
      <c r="AA196" s="181">
        <f t="shared" si="85"/>
        <v>1</v>
      </c>
      <c r="AB196" s="143">
        <f t="shared" si="85"/>
        <v>0</v>
      </c>
      <c r="AC196" s="204">
        <f t="shared" si="85"/>
        <v>1</v>
      </c>
    </row>
    <row r="197" spans="1:30" s="144" customFormat="1" x14ac:dyDescent="0.25">
      <c r="A197" s="190" t="s">
        <v>320</v>
      </c>
      <c r="B197" s="146">
        <v>7270</v>
      </c>
      <c r="C197" s="181">
        <v>17</v>
      </c>
      <c r="D197" s="203">
        <v>2</v>
      </c>
      <c r="E197" s="204">
        <v>19</v>
      </c>
      <c r="F197" s="224">
        <v>4</v>
      </c>
      <c r="G197" s="224"/>
      <c r="H197" s="145">
        <v>4</v>
      </c>
      <c r="I197" s="205"/>
      <c r="J197" s="203"/>
      <c r="K197" s="202"/>
      <c r="L197" s="224">
        <v>1</v>
      </c>
      <c r="M197" s="224"/>
      <c r="N197" s="145">
        <v>1</v>
      </c>
      <c r="O197" s="205"/>
      <c r="P197" s="203">
        <v>2</v>
      </c>
      <c r="Q197" s="202">
        <v>2</v>
      </c>
      <c r="R197" s="205"/>
      <c r="S197" s="203"/>
      <c r="T197" s="315"/>
      <c r="U197" s="224">
        <v>1</v>
      </c>
      <c r="V197" s="224"/>
      <c r="W197" s="145">
        <v>1</v>
      </c>
      <c r="X197" s="205"/>
      <c r="Y197" s="203"/>
      <c r="Z197" s="146"/>
      <c r="AA197" s="181">
        <f t="shared" si="85"/>
        <v>23</v>
      </c>
      <c r="AB197" s="143">
        <f t="shared" si="85"/>
        <v>4</v>
      </c>
      <c r="AC197" s="204">
        <f t="shared" si="85"/>
        <v>27</v>
      </c>
    </row>
    <row r="198" spans="1:30" s="144" customFormat="1" x14ac:dyDescent="0.25">
      <c r="A198" s="190" t="s">
        <v>321</v>
      </c>
      <c r="B198" s="146">
        <v>7270</v>
      </c>
      <c r="C198" s="181">
        <v>2</v>
      </c>
      <c r="D198" s="203"/>
      <c r="E198" s="204">
        <v>2</v>
      </c>
      <c r="F198" s="224"/>
      <c r="G198" s="224"/>
      <c r="H198" s="145"/>
      <c r="I198" s="205"/>
      <c r="J198" s="203"/>
      <c r="K198" s="202"/>
      <c r="L198" s="224"/>
      <c r="M198" s="224"/>
      <c r="N198" s="145"/>
      <c r="O198" s="205"/>
      <c r="P198" s="203"/>
      <c r="Q198" s="202"/>
      <c r="R198" s="205"/>
      <c r="S198" s="203"/>
      <c r="T198" s="315"/>
      <c r="U198" s="224"/>
      <c r="V198" s="224"/>
      <c r="W198" s="145"/>
      <c r="X198" s="205"/>
      <c r="Y198" s="203"/>
      <c r="Z198" s="146"/>
      <c r="AA198" s="181">
        <f t="shared" si="85"/>
        <v>2</v>
      </c>
      <c r="AB198" s="143">
        <f t="shared" si="85"/>
        <v>0</v>
      </c>
      <c r="AC198" s="204">
        <f t="shared" si="85"/>
        <v>2</v>
      </c>
    </row>
    <row r="199" spans="1:30" s="144" customFormat="1" x14ac:dyDescent="0.25">
      <c r="A199" s="190" t="s">
        <v>322</v>
      </c>
      <c r="B199" s="146">
        <v>7280</v>
      </c>
      <c r="C199" s="181">
        <v>55</v>
      </c>
      <c r="D199" s="203">
        <v>3</v>
      </c>
      <c r="E199" s="204">
        <v>58</v>
      </c>
      <c r="F199" s="224">
        <v>5</v>
      </c>
      <c r="G199" s="224"/>
      <c r="H199" s="145">
        <v>5</v>
      </c>
      <c r="I199" s="205"/>
      <c r="J199" s="203"/>
      <c r="K199" s="202"/>
      <c r="L199" s="224">
        <v>6</v>
      </c>
      <c r="M199" s="224"/>
      <c r="N199" s="145">
        <v>6</v>
      </c>
      <c r="O199" s="205">
        <v>1</v>
      </c>
      <c r="P199" s="203"/>
      <c r="Q199" s="202">
        <v>1</v>
      </c>
      <c r="R199" s="205"/>
      <c r="S199" s="203"/>
      <c r="T199" s="315"/>
      <c r="U199" s="224"/>
      <c r="V199" s="224"/>
      <c r="W199" s="145"/>
      <c r="X199" s="205">
        <v>5</v>
      </c>
      <c r="Y199" s="203"/>
      <c r="Z199" s="146">
        <v>5</v>
      </c>
      <c r="AA199" s="181">
        <f t="shared" si="85"/>
        <v>72</v>
      </c>
      <c r="AB199" s="143">
        <f t="shared" si="85"/>
        <v>3</v>
      </c>
      <c r="AC199" s="204">
        <f t="shared" si="85"/>
        <v>75</v>
      </c>
    </row>
    <row r="200" spans="1:30" s="144" customFormat="1" x14ac:dyDescent="0.25">
      <c r="A200" s="190" t="s">
        <v>323</v>
      </c>
      <c r="B200" s="146">
        <v>7280</v>
      </c>
      <c r="C200" s="181">
        <v>1</v>
      </c>
      <c r="D200" s="203">
        <v>1</v>
      </c>
      <c r="E200" s="204">
        <v>2</v>
      </c>
      <c r="F200" s="224">
        <v>1</v>
      </c>
      <c r="G200" s="224"/>
      <c r="H200" s="145">
        <v>1</v>
      </c>
      <c r="I200" s="205"/>
      <c r="J200" s="203"/>
      <c r="K200" s="202"/>
      <c r="L200" s="224"/>
      <c r="M200" s="224"/>
      <c r="N200" s="145"/>
      <c r="O200" s="205"/>
      <c r="P200" s="203"/>
      <c r="Q200" s="202"/>
      <c r="R200" s="205"/>
      <c r="S200" s="203"/>
      <c r="T200" s="315"/>
      <c r="U200" s="224"/>
      <c r="V200" s="224"/>
      <c r="W200" s="145"/>
      <c r="X200" s="205"/>
      <c r="Y200" s="203"/>
      <c r="Z200" s="146"/>
      <c r="AA200" s="181">
        <f t="shared" si="85"/>
        <v>2</v>
      </c>
      <c r="AB200" s="143">
        <f t="shared" si="85"/>
        <v>1</v>
      </c>
      <c r="AC200" s="204">
        <f t="shared" si="85"/>
        <v>3</v>
      </c>
    </row>
    <row r="201" spans="1:30" s="144" customFormat="1" x14ac:dyDescent="0.25">
      <c r="A201" s="190" t="s">
        <v>324</v>
      </c>
      <c r="B201" s="146">
        <v>7285</v>
      </c>
      <c r="C201" s="181">
        <v>23</v>
      </c>
      <c r="D201" s="203">
        <v>1</v>
      </c>
      <c r="E201" s="204">
        <v>24</v>
      </c>
      <c r="F201" s="224">
        <v>2</v>
      </c>
      <c r="G201" s="224"/>
      <c r="H201" s="145">
        <v>2</v>
      </c>
      <c r="I201" s="205"/>
      <c r="J201" s="203"/>
      <c r="K201" s="202"/>
      <c r="L201" s="205">
        <v>2</v>
      </c>
      <c r="M201" s="224"/>
      <c r="N201" s="145">
        <v>2</v>
      </c>
      <c r="O201" s="205">
        <v>2</v>
      </c>
      <c r="P201" s="203"/>
      <c r="Q201" s="202">
        <v>2</v>
      </c>
      <c r="R201" s="205"/>
      <c r="S201" s="203"/>
      <c r="T201" s="315"/>
      <c r="U201" s="203"/>
      <c r="V201" s="224"/>
      <c r="W201" s="145"/>
      <c r="X201" s="205">
        <v>1</v>
      </c>
      <c r="Y201" s="203"/>
      <c r="Z201" s="146">
        <v>1</v>
      </c>
      <c r="AA201" s="181">
        <f t="shared" si="85"/>
        <v>30</v>
      </c>
      <c r="AB201" s="143">
        <f t="shared" si="85"/>
        <v>1</v>
      </c>
      <c r="AC201" s="204">
        <f t="shared" si="85"/>
        <v>31</v>
      </c>
    </row>
    <row r="202" spans="1:30" s="144" customFormat="1" ht="15.75" thickBot="1" x14ac:dyDescent="0.3">
      <c r="A202" s="190" t="s">
        <v>325</v>
      </c>
      <c r="B202" s="146">
        <v>7285</v>
      </c>
      <c r="C202" s="181">
        <v>1</v>
      </c>
      <c r="D202" s="203"/>
      <c r="E202" s="204">
        <v>1</v>
      </c>
      <c r="F202" s="224"/>
      <c r="G202" s="224"/>
      <c r="H202" s="202"/>
      <c r="I202" s="205"/>
      <c r="J202" s="203"/>
      <c r="K202" s="202"/>
      <c r="L202" s="179"/>
      <c r="M202" s="224"/>
      <c r="N202" s="202"/>
      <c r="O202" s="205"/>
      <c r="P202" s="203"/>
      <c r="Q202" s="202"/>
      <c r="R202" s="205"/>
      <c r="S202" s="203"/>
      <c r="T202" s="315"/>
      <c r="U202" s="177"/>
      <c r="V202" s="224"/>
      <c r="W202" s="202"/>
      <c r="X202" s="205"/>
      <c r="Y202" s="203"/>
      <c r="Z202" s="202"/>
      <c r="AA202" s="181">
        <f t="shared" si="85"/>
        <v>1</v>
      </c>
      <c r="AB202" s="143">
        <f t="shared" si="85"/>
        <v>0</v>
      </c>
      <c r="AC202" s="204">
        <f t="shared" si="85"/>
        <v>1</v>
      </c>
    </row>
    <row r="203" spans="1:30" s="144" customFormat="1" ht="15.75" thickBot="1" x14ac:dyDescent="0.3">
      <c r="A203" s="183" t="s">
        <v>326</v>
      </c>
      <c r="B203" s="184"/>
      <c r="C203" s="185">
        <f>SUM(C192:C202)</f>
        <v>200</v>
      </c>
      <c r="D203" s="184">
        <f>SUM(D192:D202)</f>
        <v>24</v>
      </c>
      <c r="E203" s="189">
        <f>SUM(E192:E202)</f>
        <v>224</v>
      </c>
      <c r="F203" s="187">
        <f t="shared" ref="F203:Z203" si="94">SUM(F192:F202)</f>
        <v>26</v>
      </c>
      <c r="G203" s="184">
        <f t="shared" si="94"/>
        <v>0</v>
      </c>
      <c r="H203" s="188">
        <f t="shared" si="94"/>
        <v>26</v>
      </c>
      <c r="I203" s="187">
        <f t="shared" si="94"/>
        <v>2</v>
      </c>
      <c r="J203" s="184">
        <f t="shared" si="94"/>
        <v>0</v>
      </c>
      <c r="K203" s="188">
        <f t="shared" si="94"/>
        <v>2</v>
      </c>
      <c r="L203" s="187">
        <f t="shared" si="94"/>
        <v>12</v>
      </c>
      <c r="M203" s="184">
        <f t="shared" si="94"/>
        <v>2</v>
      </c>
      <c r="N203" s="188">
        <f t="shared" si="94"/>
        <v>14</v>
      </c>
      <c r="O203" s="187">
        <f t="shared" si="94"/>
        <v>7</v>
      </c>
      <c r="P203" s="184">
        <f t="shared" si="94"/>
        <v>3</v>
      </c>
      <c r="Q203" s="188">
        <f t="shared" si="94"/>
        <v>10</v>
      </c>
      <c r="R203" s="187">
        <f t="shared" si="94"/>
        <v>0</v>
      </c>
      <c r="S203" s="184">
        <f t="shared" si="94"/>
        <v>0</v>
      </c>
      <c r="T203" s="188">
        <f t="shared" si="94"/>
        <v>0</v>
      </c>
      <c r="U203" s="184">
        <f t="shared" si="94"/>
        <v>3</v>
      </c>
      <c r="V203" s="184">
        <f t="shared" si="94"/>
        <v>0</v>
      </c>
      <c r="W203" s="188">
        <f t="shared" si="94"/>
        <v>3</v>
      </c>
      <c r="X203" s="187">
        <f t="shared" si="94"/>
        <v>19</v>
      </c>
      <c r="Y203" s="184">
        <f t="shared" si="94"/>
        <v>2</v>
      </c>
      <c r="Z203" s="188">
        <f t="shared" si="94"/>
        <v>21</v>
      </c>
      <c r="AA203" s="185">
        <f t="shared" si="85"/>
        <v>269</v>
      </c>
      <c r="AB203" s="189">
        <f>Y203+V203+P203+M203+J203+G203+D203+S203</f>
        <v>31</v>
      </c>
      <c r="AC203" s="186">
        <f t="shared" si="85"/>
        <v>300</v>
      </c>
      <c r="AD203" s="207"/>
    </row>
    <row r="204" spans="1:30" s="144" customFormat="1" ht="15.75" thickBot="1" x14ac:dyDescent="0.3">
      <c r="A204" s="212"/>
      <c r="B204" s="146"/>
      <c r="C204" s="181"/>
      <c r="D204" s="203"/>
      <c r="E204" s="182"/>
      <c r="F204" s="203"/>
      <c r="G204" s="203"/>
      <c r="H204" s="203"/>
      <c r="I204" s="205"/>
      <c r="J204" s="203"/>
      <c r="K204" s="266"/>
      <c r="L204" s="203"/>
      <c r="M204" s="203"/>
      <c r="N204" s="203"/>
      <c r="O204" s="205"/>
      <c r="P204" s="203"/>
      <c r="Q204" s="266"/>
      <c r="R204" s="205"/>
      <c r="S204" s="203"/>
      <c r="T204" s="266"/>
      <c r="U204" s="203"/>
      <c r="V204" s="203"/>
      <c r="W204" s="203"/>
      <c r="X204" s="205"/>
      <c r="Y204" s="203"/>
      <c r="Z204" s="203"/>
      <c r="AA204" s="181"/>
      <c r="AB204" s="143"/>
      <c r="AC204" s="182"/>
    </row>
    <row r="205" spans="1:30" s="144" customFormat="1" ht="15.75" thickBot="1" x14ac:dyDescent="0.3">
      <c r="A205" s="206" t="s">
        <v>327</v>
      </c>
      <c r="B205" s="184"/>
      <c r="C205" s="185">
        <f t="shared" ref="C205:AC205" si="95">C203+C189+C168+C140+C88+C63</f>
        <v>1729</v>
      </c>
      <c r="D205" s="189">
        <f t="shared" si="95"/>
        <v>804</v>
      </c>
      <c r="E205" s="186">
        <f t="shared" si="95"/>
        <v>2533</v>
      </c>
      <c r="F205" s="189">
        <f t="shared" si="95"/>
        <v>175</v>
      </c>
      <c r="G205" s="189">
        <f t="shared" si="95"/>
        <v>39</v>
      </c>
      <c r="H205" s="189">
        <f t="shared" si="95"/>
        <v>214</v>
      </c>
      <c r="I205" s="185">
        <f t="shared" si="95"/>
        <v>16</v>
      </c>
      <c r="J205" s="189">
        <f t="shared" si="95"/>
        <v>3</v>
      </c>
      <c r="K205" s="186">
        <f t="shared" si="95"/>
        <v>19</v>
      </c>
      <c r="L205" s="189">
        <f t="shared" si="95"/>
        <v>73</v>
      </c>
      <c r="M205" s="189">
        <f t="shared" si="95"/>
        <v>67</v>
      </c>
      <c r="N205" s="189">
        <f t="shared" si="95"/>
        <v>140</v>
      </c>
      <c r="O205" s="187">
        <f t="shared" si="95"/>
        <v>33</v>
      </c>
      <c r="P205" s="184">
        <f t="shared" si="95"/>
        <v>26</v>
      </c>
      <c r="Q205" s="188">
        <f t="shared" si="95"/>
        <v>59</v>
      </c>
      <c r="R205" s="187">
        <f t="shared" si="95"/>
        <v>0</v>
      </c>
      <c r="S205" s="184">
        <f t="shared" si="95"/>
        <v>0</v>
      </c>
      <c r="T205" s="188">
        <f t="shared" si="95"/>
        <v>0</v>
      </c>
      <c r="U205" s="184">
        <f t="shared" si="95"/>
        <v>114</v>
      </c>
      <c r="V205" s="184">
        <f t="shared" si="95"/>
        <v>132</v>
      </c>
      <c r="W205" s="184">
        <f t="shared" si="95"/>
        <v>246</v>
      </c>
      <c r="X205" s="187">
        <f t="shared" si="95"/>
        <v>123</v>
      </c>
      <c r="Y205" s="184">
        <f t="shared" si="95"/>
        <v>80</v>
      </c>
      <c r="Z205" s="188">
        <f t="shared" si="95"/>
        <v>203</v>
      </c>
      <c r="AA205" s="189">
        <f t="shared" si="95"/>
        <v>2263</v>
      </c>
      <c r="AB205" s="189">
        <f t="shared" si="95"/>
        <v>1151</v>
      </c>
      <c r="AC205" s="186">
        <f t="shared" si="95"/>
        <v>3414</v>
      </c>
      <c r="AD205" s="207"/>
    </row>
  </sheetData>
  <mergeCells count="13">
    <mergeCell ref="AA3:AC3"/>
    <mergeCell ref="A65:B65"/>
    <mergeCell ref="A142:E142"/>
    <mergeCell ref="A1:Z1"/>
    <mergeCell ref="C2:X2"/>
    <mergeCell ref="B3:B4"/>
    <mergeCell ref="C3:E3"/>
    <mergeCell ref="F3:H3"/>
    <mergeCell ref="I3:K3"/>
    <mergeCell ref="L3:N3"/>
    <mergeCell ref="O3:Q3"/>
    <mergeCell ref="U3:W3"/>
    <mergeCell ref="X3:Z3"/>
  </mergeCells>
  <pageMargins left="0.3" right="0.16" top="1" bottom="1" header="0.5" footer="0.5"/>
  <pageSetup scale="72" fitToHeight="5" orientation="landscape" r:id="rId1"/>
  <headerFooter alignWithMargins="0">
    <oddFooter>&amp;L&amp;"Arial,Regular"&amp;10OIRA &amp;D</oddFooter>
  </headerFooter>
  <rowBreaks count="3" manualBreakCount="3">
    <brk id="64" max="16383" man="1"/>
    <brk id="89" max="16383" man="1"/>
    <brk id="14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5</vt:i4>
      </vt:variant>
    </vt:vector>
  </HeadingPairs>
  <TitlesOfParts>
    <vt:vector size="16" baseType="lpstr">
      <vt:lpstr>Fall 2018</vt:lpstr>
      <vt:lpstr>Fall 2017</vt:lpstr>
      <vt:lpstr>Fall 2016</vt:lpstr>
      <vt:lpstr>Fall 2015</vt:lpstr>
      <vt:lpstr>Fall 2014</vt:lpstr>
      <vt:lpstr>Fall 2013</vt:lpstr>
      <vt:lpstr>Fall 2012</vt:lpstr>
      <vt:lpstr>Fall 2011</vt:lpstr>
      <vt:lpstr>Fall 2010</vt:lpstr>
      <vt:lpstr>Fall 2009</vt:lpstr>
      <vt:lpstr>Fall 2008</vt:lpstr>
      <vt:lpstr>'Fall 2008'!Print_Area</vt:lpstr>
      <vt:lpstr>'Fall 2009'!Print_Area</vt:lpstr>
      <vt:lpstr>'Fall 2010'!Print_Area</vt:lpstr>
      <vt:lpstr>'Fall 2009'!Print_Titles</vt:lpstr>
      <vt:lpstr>'Fall 2010'!Print_Titles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Taeko Yoko Yama</dc:creator>
  <cp:lastModifiedBy>Taeko Yokoyama</cp:lastModifiedBy>
  <dcterms:created xsi:type="dcterms:W3CDTF">2011-10-04T14:57:48Z</dcterms:created>
  <dcterms:modified xsi:type="dcterms:W3CDTF">2018-10-05T14:35:07Z</dcterms:modified>
</cp:coreProperties>
</file>