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OU Data Book for Web\Student Information\Enrollment by Geographic Origin(OK)\"/>
    </mc:Choice>
  </mc:AlternateContent>
  <bookViews>
    <workbookView xWindow="0" yWindow="0" windowWidth="20160" windowHeight="9048"/>
  </bookViews>
  <sheets>
    <sheet name="county" sheetId="1" r:id="rId1"/>
    <sheet name="country" sheetId="2" r:id="rId2"/>
    <sheet name="state" sheetId="3" r:id="rId3"/>
  </sheets>
  <definedNames>
    <definedName name="_xlnm.Print_Titles" localSheetId="0">county!$4:$4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1" i="3" l="1"/>
  <c r="H51" i="3"/>
  <c r="G51" i="3"/>
  <c r="F51" i="3"/>
  <c r="D51" i="3"/>
  <c r="C51" i="3"/>
  <c r="C52" i="3" s="1"/>
  <c r="B51" i="3"/>
  <c r="B66" i="2"/>
  <c r="P92" i="1"/>
  <c r="O92" i="1"/>
  <c r="N92" i="1"/>
  <c r="M92" i="1"/>
  <c r="L92" i="1"/>
  <c r="K92" i="1"/>
  <c r="J92" i="1"/>
  <c r="I92" i="1"/>
  <c r="P91" i="1"/>
  <c r="O91" i="1"/>
  <c r="N91" i="1"/>
  <c r="M91" i="1"/>
  <c r="L91" i="1"/>
  <c r="K91" i="1"/>
  <c r="J91" i="1"/>
  <c r="I91" i="1"/>
  <c r="P90" i="1"/>
  <c r="O90" i="1"/>
  <c r="N90" i="1"/>
  <c r="M90" i="1"/>
  <c r="L90" i="1"/>
  <c r="K90" i="1"/>
  <c r="J90" i="1"/>
  <c r="I90" i="1"/>
  <c r="P89" i="1"/>
  <c r="O89" i="1"/>
  <c r="N89" i="1"/>
  <c r="M89" i="1"/>
  <c r="L89" i="1"/>
  <c r="K89" i="1"/>
  <c r="J89" i="1"/>
  <c r="I89" i="1"/>
  <c r="P88" i="1"/>
  <c r="O88" i="1"/>
  <c r="N88" i="1"/>
  <c r="M88" i="1"/>
  <c r="L88" i="1"/>
  <c r="K88" i="1"/>
  <c r="J88" i="1"/>
  <c r="I88" i="1"/>
  <c r="F92" i="1"/>
  <c r="D92" i="1"/>
  <c r="F91" i="1"/>
  <c r="E91" i="1"/>
  <c r="D91" i="1"/>
  <c r="F90" i="1"/>
  <c r="E90" i="1"/>
  <c r="D90" i="1"/>
  <c r="E89" i="1"/>
  <c r="D89" i="1"/>
  <c r="F88" i="1"/>
  <c r="E88" i="1"/>
  <c r="D88" i="1"/>
  <c r="B92" i="1"/>
  <c r="B91" i="1"/>
  <c r="B90" i="1"/>
  <c r="B89" i="1"/>
  <c r="B88" i="1"/>
  <c r="B85" i="1"/>
  <c r="B82" i="1"/>
  <c r="D5" i="3" l="1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I66" i="2"/>
  <c r="H66" i="2"/>
  <c r="G66" i="2"/>
  <c r="F66" i="2"/>
  <c r="C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66" i="2" l="1"/>
  <c r="E5" i="1" l="1"/>
  <c r="F5" i="1"/>
  <c r="F6" i="1"/>
  <c r="F7" i="1"/>
  <c r="F8" i="1"/>
  <c r="E9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E29" i="1"/>
  <c r="F29" i="1"/>
  <c r="E30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E43" i="1"/>
  <c r="F43" i="1"/>
  <c r="F44" i="1"/>
  <c r="F45" i="1"/>
  <c r="F46" i="1"/>
  <c r="F47" i="1"/>
  <c r="F48" i="1"/>
  <c r="F49" i="1"/>
  <c r="F50" i="1"/>
  <c r="F51" i="1"/>
  <c r="F89" i="1" s="1"/>
  <c r="F52" i="1"/>
  <c r="F53" i="1"/>
  <c r="F54" i="1"/>
  <c r="F55" i="1"/>
  <c r="E56" i="1"/>
  <c r="F56" i="1"/>
  <c r="F57" i="1"/>
  <c r="F58" i="1"/>
  <c r="F59" i="1"/>
  <c r="F60" i="1"/>
  <c r="F61" i="1"/>
  <c r="F62" i="1"/>
  <c r="F63" i="1"/>
  <c r="F64" i="1"/>
  <c r="F65" i="1"/>
  <c r="F66" i="1"/>
  <c r="F67" i="1"/>
  <c r="E68" i="1"/>
  <c r="F68" i="1"/>
  <c r="F69" i="1"/>
  <c r="F70" i="1"/>
  <c r="F71" i="1"/>
  <c r="F72" i="1"/>
  <c r="F73" i="1"/>
  <c r="F74" i="1"/>
  <c r="F75" i="1"/>
  <c r="F76" i="1"/>
  <c r="E77" i="1"/>
  <c r="F77" i="1"/>
  <c r="F78" i="1"/>
  <c r="F79" i="1"/>
  <c r="F80" i="1"/>
  <c r="E81" i="1"/>
  <c r="F81" i="1"/>
  <c r="D82" i="1"/>
  <c r="D85" i="1" s="1"/>
  <c r="F83" i="1"/>
  <c r="F84" i="1"/>
  <c r="F82" i="1" l="1"/>
  <c r="F97" i="1"/>
  <c r="F96" i="1"/>
  <c r="B93" i="1"/>
  <c r="O82" i="1"/>
  <c r="M82" i="1"/>
  <c r="M85" i="1" s="1"/>
  <c r="K82" i="1"/>
  <c r="K85" i="1" s="1"/>
  <c r="K95" i="1" s="1"/>
  <c r="K98" i="1" s="1"/>
  <c r="L57" i="1" s="1"/>
  <c r="I82" i="1"/>
  <c r="I85" i="1" s="1"/>
  <c r="P78" i="1"/>
  <c r="P77" i="1"/>
  <c r="N77" i="1"/>
  <c r="P71" i="1"/>
  <c r="N71" i="1"/>
  <c r="P70" i="1"/>
  <c r="P68" i="1"/>
  <c r="N68" i="1"/>
  <c r="P67" i="1"/>
  <c r="N67" i="1"/>
  <c r="L67" i="1"/>
  <c r="L66" i="1"/>
  <c r="P65" i="1"/>
  <c r="L65" i="1"/>
  <c r="P62" i="1"/>
  <c r="L60" i="1"/>
  <c r="P59" i="1"/>
  <c r="P56" i="1"/>
  <c r="N56" i="1"/>
  <c r="J56" i="1"/>
  <c r="P55" i="1"/>
  <c r="L55" i="1"/>
  <c r="P54" i="1"/>
  <c r="P45" i="1"/>
  <c r="L45" i="1"/>
  <c r="J45" i="1"/>
  <c r="P43" i="1"/>
  <c r="N43" i="1"/>
  <c r="L43" i="1"/>
  <c r="P41" i="1"/>
  <c r="P39" i="1"/>
  <c r="P37" i="1"/>
  <c r="L37" i="1"/>
  <c r="P35" i="1"/>
  <c r="P34" i="1"/>
  <c r="J34" i="1"/>
  <c r="P33" i="1"/>
  <c r="N33" i="1"/>
  <c r="L33" i="1"/>
  <c r="P32" i="1"/>
  <c r="P30" i="1"/>
  <c r="N30" i="1"/>
  <c r="J30" i="1"/>
  <c r="P29" i="1"/>
  <c r="N29" i="1"/>
  <c r="J29" i="1"/>
  <c r="P27" i="1"/>
  <c r="N27" i="1"/>
  <c r="P25" i="1"/>
  <c r="P24" i="1"/>
  <c r="L24" i="1"/>
  <c r="P23" i="1"/>
  <c r="N23" i="1"/>
  <c r="P21" i="1"/>
  <c r="L21" i="1"/>
  <c r="P20" i="1"/>
  <c r="J20" i="1"/>
  <c r="P18" i="1"/>
  <c r="N18" i="1"/>
  <c r="P17" i="1"/>
  <c r="N17" i="1"/>
  <c r="L17" i="1"/>
  <c r="L16" i="1"/>
  <c r="P15" i="1"/>
  <c r="P14" i="1"/>
  <c r="N14" i="1"/>
  <c r="L14" i="1"/>
  <c r="P13" i="1"/>
  <c r="N13" i="1"/>
  <c r="P11" i="1"/>
  <c r="L11" i="1"/>
  <c r="P10" i="1"/>
  <c r="N10" i="1"/>
  <c r="L10" i="1"/>
  <c r="J10" i="1"/>
  <c r="P9" i="1"/>
  <c r="N9" i="1"/>
  <c r="L9" i="1"/>
  <c r="P8" i="1"/>
  <c r="N8" i="1"/>
  <c r="L8" i="1"/>
  <c r="P6" i="1"/>
  <c r="L6" i="1"/>
  <c r="P5" i="1"/>
  <c r="J5" i="1"/>
  <c r="L46" i="1" l="1"/>
  <c r="L78" i="1"/>
  <c r="L31" i="1"/>
  <c r="L59" i="1"/>
  <c r="L51" i="1"/>
  <c r="L18" i="1"/>
  <c r="L29" i="1"/>
  <c r="L15" i="1"/>
  <c r="L39" i="1"/>
  <c r="L40" i="1"/>
  <c r="G52" i="3"/>
  <c r="G67" i="2"/>
  <c r="F85" i="1"/>
  <c r="O93" i="1"/>
  <c r="M93" i="1"/>
  <c r="D93" i="1"/>
  <c r="F93" i="1"/>
  <c r="B95" i="1"/>
  <c r="B94" i="1" s="1"/>
  <c r="I95" i="1"/>
  <c r="O85" i="1"/>
  <c r="D95" i="1"/>
  <c r="I93" i="1"/>
  <c r="M95" i="1"/>
  <c r="M98" i="1" s="1"/>
  <c r="K93" i="1"/>
  <c r="K94" i="1" s="1"/>
  <c r="N51" i="1" l="1"/>
  <c r="N78" i="1"/>
  <c r="N53" i="1"/>
  <c r="N46" i="1"/>
  <c r="N40" i="1"/>
  <c r="N57" i="1"/>
  <c r="N37" i="1"/>
  <c r="N63" i="1"/>
  <c r="N15" i="1"/>
  <c r="H52" i="3"/>
  <c r="H67" i="2"/>
  <c r="D98" i="1"/>
  <c r="D94" i="1"/>
  <c r="L85" i="1"/>
  <c r="L49" i="1"/>
  <c r="L5" i="1"/>
  <c r="L23" i="1"/>
  <c r="L72" i="1"/>
  <c r="L25" i="1"/>
  <c r="L22" i="1"/>
  <c r="L71" i="1"/>
  <c r="L34" i="1"/>
  <c r="L75" i="1"/>
  <c r="L41" i="1"/>
  <c r="L79" i="1"/>
  <c r="L38" i="1"/>
  <c r="L27" i="1"/>
  <c r="L62" i="1"/>
  <c r="L20" i="1"/>
  <c r="L19" i="1"/>
  <c r="L94" i="1"/>
  <c r="L95" i="1"/>
  <c r="I98" i="1"/>
  <c r="I94" i="1"/>
  <c r="B98" i="1"/>
  <c r="B52" i="3" s="1"/>
  <c r="O95" i="1"/>
  <c r="O98" i="1" s="1"/>
  <c r="M94" i="1"/>
  <c r="L97" i="1"/>
  <c r="L96" i="1"/>
  <c r="L80" i="1"/>
  <c r="L76" i="1"/>
  <c r="L32" i="1"/>
  <c r="L7" i="1"/>
  <c r="L68" i="1"/>
  <c r="L52" i="1"/>
  <c r="L69" i="1"/>
  <c r="L53" i="1"/>
  <c r="L44" i="1"/>
  <c r="L58" i="1"/>
  <c r="L50" i="1"/>
  <c r="L70" i="1"/>
  <c r="L81" i="1"/>
  <c r="L77" i="1"/>
  <c r="L73" i="1"/>
  <c r="L42" i="1"/>
  <c r="L26" i="1"/>
  <c r="L35" i="1"/>
  <c r="L74" i="1"/>
  <c r="L61" i="1"/>
  <c r="L36" i="1"/>
  <c r="L28" i="1"/>
  <c r="L12" i="1"/>
  <c r="L54" i="1"/>
  <c r="L64" i="1"/>
  <c r="L30" i="1"/>
  <c r="L63" i="1"/>
  <c r="L48" i="1"/>
  <c r="L56" i="1"/>
  <c r="L47" i="1"/>
  <c r="P66" i="1" l="1"/>
  <c r="P53" i="1"/>
  <c r="P61" i="1"/>
  <c r="P57" i="1"/>
  <c r="P51" i="1"/>
  <c r="P22" i="1"/>
  <c r="P46" i="1"/>
  <c r="P63" i="1"/>
  <c r="P75" i="1"/>
  <c r="J55" i="1"/>
  <c r="J32" i="1"/>
  <c r="J21" i="1"/>
  <c r="J15" i="1"/>
  <c r="J25" i="1"/>
  <c r="J59" i="1"/>
  <c r="J57" i="1"/>
  <c r="J8" i="1"/>
  <c r="E70" i="1"/>
  <c r="E10" i="1"/>
  <c r="E66" i="1"/>
  <c r="E78" i="1"/>
  <c r="E46" i="1"/>
  <c r="E63" i="1"/>
  <c r="E37" i="1"/>
  <c r="C45" i="1"/>
  <c r="C51" i="1"/>
  <c r="C89" i="1" s="1"/>
  <c r="C59" i="1"/>
  <c r="C21" i="1"/>
  <c r="I52" i="3"/>
  <c r="I67" i="2"/>
  <c r="F52" i="3"/>
  <c r="F67" i="2"/>
  <c r="C83" i="1"/>
  <c r="B67" i="2"/>
  <c r="E83" i="1"/>
  <c r="C67" i="2"/>
  <c r="C84" i="1"/>
  <c r="C92" i="1" s="1"/>
  <c r="E84" i="1"/>
  <c r="E92" i="1" s="1"/>
  <c r="N95" i="1"/>
  <c r="N32" i="1"/>
  <c r="N62" i="1"/>
  <c r="N16" i="1"/>
  <c r="N69" i="1"/>
  <c r="N55" i="1"/>
  <c r="N39" i="1"/>
  <c r="N6" i="1"/>
  <c r="N65" i="1"/>
  <c r="N61" i="1"/>
  <c r="N79" i="1"/>
  <c r="N72" i="1"/>
  <c r="N38" i="1"/>
  <c r="N25" i="1"/>
  <c r="N21" i="1"/>
  <c r="N59" i="1"/>
  <c r="J95" i="1"/>
  <c r="J43" i="1"/>
  <c r="J39" i="1"/>
  <c r="J31" i="1"/>
  <c r="J40" i="1"/>
  <c r="E21" i="1"/>
  <c r="E25" i="1"/>
  <c r="E33" i="1"/>
  <c r="E41" i="1"/>
  <c r="E52" i="1"/>
  <c r="E6" i="1"/>
  <c r="E14" i="1"/>
  <c r="E18" i="1"/>
  <c r="E45" i="1"/>
  <c r="E49" i="1"/>
  <c r="E60" i="1"/>
  <c r="E64" i="1"/>
  <c r="E72" i="1"/>
  <c r="E76" i="1"/>
  <c r="E80" i="1"/>
  <c r="E22" i="1"/>
  <c r="E26" i="1"/>
  <c r="E34" i="1"/>
  <c r="E38" i="1"/>
  <c r="E42" i="1"/>
  <c r="E53" i="1"/>
  <c r="E57" i="1"/>
  <c r="E75" i="1"/>
  <c r="E7" i="1"/>
  <c r="E11" i="1"/>
  <c r="E15" i="1"/>
  <c r="E19" i="1"/>
  <c r="E50" i="1"/>
  <c r="E61" i="1"/>
  <c r="E65" i="1"/>
  <c r="E69" i="1"/>
  <c r="E73" i="1"/>
  <c r="E23" i="1"/>
  <c r="E27" i="1"/>
  <c r="E31" i="1"/>
  <c r="E35" i="1"/>
  <c r="E39" i="1"/>
  <c r="E54" i="1"/>
  <c r="E58" i="1"/>
  <c r="E8" i="1"/>
  <c r="E12" i="1"/>
  <c r="E16" i="1"/>
  <c r="E20" i="1"/>
  <c r="E47" i="1"/>
  <c r="E62" i="1"/>
  <c r="E74" i="1"/>
  <c r="E24" i="1"/>
  <c r="E28" i="1"/>
  <c r="E32" i="1"/>
  <c r="E36" i="1"/>
  <c r="E40" i="1"/>
  <c r="E44" i="1"/>
  <c r="E51" i="1"/>
  <c r="E55" i="1"/>
  <c r="E13" i="1"/>
  <c r="E17" i="1"/>
  <c r="E48" i="1"/>
  <c r="E59" i="1"/>
  <c r="E67" i="1"/>
  <c r="E71" i="1"/>
  <c r="E79" i="1"/>
  <c r="E82" i="1"/>
  <c r="E85" i="1"/>
  <c r="C5" i="1"/>
  <c r="C12" i="1"/>
  <c r="C28" i="1"/>
  <c r="C37" i="1"/>
  <c r="C44" i="1"/>
  <c r="C53" i="1"/>
  <c r="C60" i="1"/>
  <c r="C69" i="1"/>
  <c r="C76" i="1"/>
  <c r="C8" i="1"/>
  <c r="C24" i="1"/>
  <c r="C33" i="1"/>
  <c r="C56" i="1"/>
  <c r="C72" i="1"/>
  <c r="C81" i="1"/>
  <c r="C6" i="1"/>
  <c r="C15" i="1"/>
  <c r="C31" i="1"/>
  <c r="C54" i="1"/>
  <c r="C63" i="1"/>
  <c r="C88" i="1" s="1"/>
  <c r="C79" i="1"/>
  <c r="C13" i="1"/>
  <c r="C20" i="1"/>
  <c r="C10" i="1"/>
  <c r="C19" i="1"/>
  <c r="C26" i="1"/>
  <c r="C35" i="1"/>
  <c r="C42" i="1"/>
  <c r="C58" i="1"/>
  <c r="C67" i="1"/>
  <c r="C74" i="1"/>
  <c r="C17" i="1"/>
  <c r="C40" i="1"/>
  <c r="C49" i="1"/>
  <c r="C65" i="1"/>
  <c r="C22" i="1"/>
  <c r="C38" i="1"/>
  <c r="C47" i="1"/>
  <c r="C70" i="1"/>
  <c r="C52" i="1"/>
  <c r="C61" i="1"/>
  <c r="C68" i="1"/>
  <c r="C77" i="1"/>
  <c r="C11" i="1"/>
  <c r="C18" i="1"/>
  <c r="C27" i="1"/>
  <c r="C34" i="1"/>
  <c r="C43" i="1"/>
  <c r="C50" i="1"/>
  <c r="C66" i="1"/>
  <c r="C75" i="1"/>
  <c r="C9" i="1"/>
  <c r="C16" i="1"/>
  <c r="C25" i="1"/>
  <c r="C32" i="1"/>
  <c r="C41" i="1"/>
  <c r="C48" i="1"/>
  <c r="C57" i="1"/>
  <c r="C64" i="1"/>
  <c r="C73" i="1"/>
  <c r="C80" i="1"/>
  <c r="C90" i="1" s="1"/>
  <c r="C82" i="1"/>
  <c r="C7" i="1"/>
  <c r="C14" i="1"/>
  <c r="C23" i="1"/>
  <c r="C30" i="1"/>
  <c r="C39" i="1"/>
  <c r="C46" i="1"/>
  <c r="C55" i="1"/>
  <c r="C62" i="1"/>
  <c r="C71" i="1"/>
  <c r="C78" i="1"/>
  <c r="G84" i="1"/>
  <c r="G92" i="1" s="1"/>
  <c r="G83" i="1"/>
  <c r="C29" i="1"/>
  <c r="C36" i="1"/>
  <c r="C85" i="1"/>
  <c r="J94" i="1"/>
  <c r="N48" i="1"/>
  <c r="N19" i="1"/>
  <c r="N7" i="1"/>
  <c r="N31" i="1"/>
  <c r="O94" i="1"/>
  <c r="P94" i="1" s="1"/>
  <c r="L93" i="1"/>
  <c r="E96" i="1"/>
  <c r="E97" i="1"/>
  <c r="N97" i="1"/>
  <c r="N96" i="1"/>
  <c r="N66" i="1"/>
  <c r="N58" i="1"/>
  <c r="N50" i="1"/>
  <c r="N41" i="1"/>
  <c r="N24" i="1"/>
  <c r="N74" i="1"/>
  <c r="N45" i="1"/>
  <c r="N36" i="1"/>
  <c r="N75" i="1"/>
  <c r="N47" i="1"/>
  <c r="N81" i="1"/>
  <c r="N73" i="1"/>
  <c r="N42" i="1"/>
  <c r="N34" i="1"/>
  <c r="N26" i="1"/>
  <c r="N12" i="1"/>
  <c r="N20" i="1"/>
  <c r="N60" i="1"/>
  <c r="N52" i="1"/>
  <c r="N35" i="1"/>
  <c r="N11" i="1"/>
  <c r="N44" i="1"/>
  <c r="N28" i="1"/>
  <c r="N70" i="1"/>
  <c r="N54" i="1"/>
  <c r="N64" i="1"/>
  <c r="N49" i="1"/>
  <c r="N80" i="1"/>
  <c r="N76" i="1"/>
  <c r="N22" i="1"/>
  <c r="N85" i="1"/>
  <c r="E95" i="1"/>
  <c r="N94" i="1"/>
  <c r="E94" i="1"/>
  <c r="F95" i="1"/>
  <c r="L82" i="1"/>
  <c r="C96" i="1"/>
  <c r="C97" i="1"/>
  <c r="N82" i="1"/>
  <c r="J82" i="1"/>
  <c r="P82" i="1"/>
  <c r="C95" i="1"/>
  <c r="C94" i="1"/>
  <c r="J97" i="1"/>
  <c r="J96" i="1"/>
  <c r="J64" i="1"/>
  <c r="J48" i="1"/>
  <c r="J22" i="1"/>
  <c r="J14" i="1"/>
  <c r="J6" i="1"/>
  <c r="J42" i="1"/>
  <c r="J27" i="1"/>
  <c r="J11" i="1"/>
  <c r="J69" i="1"/>
  <c r="J36" i="1"/>
  <c r="J80" i="1"/>
  <c r="J76" i="1"/>
  <c r="J72" i="1"/>
  <c r="J65" i="1"/>
  <c r="J49" i="1"/>
  <c r="J23" i="1"/>
  <c r="J7" i="1"/>
  <c r="J77" i="1"/>
  <c r="J73" i="1"/>
  <c r="J67" i="1"/>
  <c r="J26" i="1"/>
  <c r="J9" i="1"/>
  <c r="J60" i="1"/>
  <c r="J35" i="1"/>
  <c r="J18" i="1"/>
  <c r="J61" i="1"/>
  <c r="J66" i="1"/>
  <c r="J58" i="1"/>
  <c r="J50" i="1"/>
  <c r="J41" i="1"/>
  <c r="J33" i="1"/>
  <c r="J24" i="1"/>
  <c r="J16" i="1"/>
  <c r="J81" i="1"/>
  <c r="J51" i="1"/>
  <c r="J17" i="1"/>
  <c r="J68" i="1"/>
  <c r="J52" i="1"/>
  <c r="J78" i="1"/>
  <c r="J74" i="1"/>
  <c r="J53" i="1"/>
  <c r="J44" i="1"/>
  <c r="J54" i="1"/>
  <c r="J47" i="1"/>
  <c r="J12" i="1"/>
  <c r="J62" i="1"/>
  <c r="J38" i="1"/>
  <c r="J46" i="1"/>
  <c r="J13" i="1"/>
  <c r="J75" i="1"/>
  <c r="J63" i="1"/>
  <c r="J79" i="1"/>
  <c r="J70" i="1"/>
  <c r="J37" i="1"/>
  <c r="J19" i="1"/>
  <c r="J71" i="1"/>
  <c r="J28" i="1"/>
  <c r="J85" i="1"/>
  <c r="C93" i="1" l="1"/>
  <c r="C91" i="1"/>
  <c r="P95" i="1"/>
  <c r="P73" i="1"/>
  <c r="P58" i="1"/>
  <c r="P79" i="1"/>
  <c r="P72" i="1"/>
  <c r="P38" i="1"/>
  <c r="P16" i="1"/>
  <c r="P40" i="1"/>
  <c r="P69" i="1"/>
  <c r="N93" i="1"/>
  <c r="E93" i="1"/>
  <c r="F98" i="1"/>
  <c r="F94" i="1"/>
  <c r="J93" i="1"/>
  <c r="P12" i="1"/>
  <c r="P7" i="1"/>
  <c r="P81" i="1"/>
  <c r="P42" i="1"/>
  <c r="P26" i="1"/>
  <c r="P31" i="1"/>
  <c r="P60" i="1"/>
  <c r="P52" i="1"/>
  <c r="P64" i="1"/>
  <c r="P44" i="1"/>
  <c r="P36" i="1"/>
  <c r="P28" i="1"/>
  <c r="P19" i="1"/>
  <c r="P97" i="1"/>
  <c r="P47" i="1"/>
  <c r="P48" i="1"/>
  <c r="P49" i="1"/>
  <c r="P80" i="1"/>
  <c r="P76" i="1"/>
  <c r="P96" i="1"/>
  <c r="P50" i="1"/>
  <c r="P85" i="1"/>
  <c r="D52" i="3" l="1"/>
  <c r="D67" i="2"/>
  <c r="P93" i="1"/>
  <c r="G95" i="1"/>
  <c r="G14" i="1"/>
  <c r="G30" i="1"/>
  <c r="G62" i="1"/>
  <c r="G44" i="1"/>
  <c r="G42" i="1"/>
  <c r="G58" i="1"/>
  <c r="G16" i="1"/>
  <c r="G32" i="1"/>
  <c r="G46" i="1"/>
  <c r="G78" i="1"/>
  <c r="G12" i="1"/>
  <c r="G28" i="1"/>
  <c r="G60" i="1"/>
  <c r="G76" i="1"/>
  <c r="G10" i="1"/>
  <c r="G26" i="1"/>
  <c r="G6" i="1"/>
  <c r="G22" i="1"/>
  <c r="G38" i="1"/>
  <c r="G54" i="1"/>
  <c r="G70" i="1"/>
  <c r="G20" i="1"/>
  <c r="G36" i="1"/>
  <c r="G52" i="1"/>
  <c r="G68" i="1"/>
  <c r="G74" i="1"/>
  <c r="G34" i="1"/>
  <c r="G24" i="1"/>
  <c r="G43" i="1"/>
  <c r="G79" i="1"/>
  <c r="G69" i="1"/>
  <c r="G7" i="1"/>
  <c r="G57" i="1"/>
  <c r="G8" i="1"/>
  <c r="G64" i="1"/>
  <c r="G77" i="1"/>
  <c r="G31" i="1"/>
  <c r="G67" i="1"/>
  <c r="G18" i="1"/>
  <c r="G61" i="1"/>
  <c r="G71" i="1"/>
  <c r="G80" i="1"/>
  <c r="G90" i="1" s="1"/>
  <c r="G66" i="1"/>
  <c r="G27" i="1"/>
  <c r="G63" i="1"/>
  <c r="G88" i="1" s="1"/>
  <c r="G53" i="1"/>
  <c r="G65" i="1"/>
  <c r="G41" i="1"/>
  <c r="G72" i="1"/>
  <c r="G11" i="1"/>
  <c r="G47" i="1"/>
  <c r="G21" i="1"/>
  <c r="G49" i="1"/>
  <c r="G25" i="1"/>
  <c r="G5" i="1"/>
  <c r="G9" i="1"/>
  <c r="G50" i="1"/>
  <c r="G15" i="1"/>
  <c r="G35" i="1"/>
  <c r="G56" i="1"/>
  <c r="G17" i="1"/>
  <c r="G45" i="1"/>
  <c r="G81" i="1"/>
  <c r="G55" i="1"/>
  <c r="G19" i="1"/>
  <c r="G48" i="1"/>
  <c r="G75" i="1"/>
  <c r="G29" i="1"/>
  <c r="G33" i="1"/>
  <c r="G39" i="1"/>
  <c r="G37" i="1"/>
  <c r="G40" i="1"/>
  <c r="G59" i="1"/>
  <c r="G13" i="1"/>
  <c r="G51" i="1"/>
  <c r="G89" i="1" s="1"/>
  <c r="G23" i="1"/>
  <c r="G73" i="1"/>
  <c r="G82" i="1"/>
  <c r="G85" i="1"/>
  <c r="G94" i="1"/>
  <c r="G97" i="1"/>
  <c r="G96" i="1"/>
  <c r="G91" i="1" l="1"/>
  <c r="G93" i="1"/>
</calcChain>
</file>

<file path=xl/sharedStrings.xml><?xml version="1.0" encoding="utf-8"?>
<sst xmlns="http://schemas.openxmlformats.org/spreadsheetml/2006/main" count="226" uniqueCount="208">
  <si>
    <t>Michigan Residents by County of Origin</t>
  </si>
  <si>
    <t>UG</t>
  </si>
  <si>
    <t>Grad</t>
  </si>
  <si>
    <t>Total</t>
  </si>
  <si>
    <t>FTIAC</t>
  </si>
  <si>
    <t>New Transfer</t>
  </si>
  <si>
    <t>New GradI</t>
  </si>
  <si>
    <t>New GradII</t>
  </si>
  <si>
    <t>001 Alcona</t>
  </si>
  <si>
    <t>005 Allegan</t>
  </si>
  <si>
    <t>007 Alpena</t>
  </si>
  <si>
    <t>009 Antrim</t>
  </si>
  <si>
    <t>011 Arenac</t>
  </si>
  <si>
    <t>013 Baraga</t>
  </si>
  <si>
    <t>015 Barry</t>
  </si>
  <si>
    <t>017 Bay</t>
  </si>
  <si>
    <t>019 Benzie</t>
  </si>
  <si>
    <t>021 Berrien</t>
  </si>
  <si>
    <t>023 Branch</t>
  </si>
  <si>
    <t>025 Calhoun</t>
  </si>
  <si>
    <t>027 Cass</t>
  </si>
  <si>
    <t>029 Charlevoix</t>
  </si>
  <si>
    <t>031 Cheboygan</t>
  </si>
  <si>
    <t>033 Chippewa</t>
  </si>
  <si>
    <t>035 Clare</t>
  </si>
  <si>
    <t>037 Clinton</t>
  </si>
  <si>
    <t>039 Crawford</t>
  </si>
  <si>
    <t>041 Delta</t>
  </si>
  <si>
    <t>043 Dickinson</t>
  </si>
  <si>
    <t>045 Eaton</t>
  </si>
  <si>
    <t>047 Emmet</t>
  </si>
  <si>
    <t>049 Genesee</t>
  </si>
  <si>
    <t>051 Gladwin</t>
  </si>
  <si>
    <t>053 Gogebic</t>
  </si>
  <si>
    <t>055 Grand Traverse</t>
  </si>
  <si>
    <t>057 Gratiot</t>
  </si>
  <si>
    <t>059 Hillsdale</t>
  </si>
  <si>
    <t>061 Houghton</t>
  </si>
  <si>
    <t>063 Huron</t>
  </si>
  <si>
    <t>065 Ingham</t>
  </si>
  <si>
    <t>067 Ionia</t>
  </si>
  <si>
    <t>069 Iosco</t>
  </si>
  <si>
    <t>071 Iron</t>
  </si>
  <si>
    <t>073 Isabella</t>
  </si>
  <si>
    <t>075 Jackson</t>
  </si>
  <si>
    <t>077 Kalamazoo</t>
  </si>
  <si>
    <t>079 Kalkaska</t>
  </si>
  <si>
    <t>081 Kent</t>
  </si>
  <si>
    <t>085 Lake</t>
  </si>
  <si>
    <t>087 Lapeer</t>
  </si>
  <si>
    <t>091 Lenawee</t>
  </si>
  <si>
    <t>093 Livingston</t>
  </si>
  <si>
    <t>097 Mackinac</t>
  </si>
  <si>
    <t>099 Macomb</t>
  </si>
  <si>
    <t>101 Manistee</t>
  </si>
  <si>
    <t>103 Marquette</t>
  </si>
  <si>
    <t>105 Mason</t>
  </si>
  <si>
    <t>107 Mecosta</t>
  </si>
  <si>
    <t>109 Menominee</t>
  </si>
  <si>
    <t>111 Midland</t>
  </si>
  <si>
    <t>113 Missaukee</t>
  </si>
  <si>
    <t>115 Monroe</t>
  </si>
  <si>
    <t>117 Montcalm</t>
  </si>
  <si>
    <t>121 Muskegon</t>
  </si>
  <si>
    <t>123 Newaygo</t>
  </si>
  <si>
    <t>125 Oakland</t>
  </si>
  <si>
    <t>129 Ogemaw</t>
  </si>
  <si>
    <t>131 Ontonagon</t>
  </si>
  <si>
    <t>133 Osceola</t>
  </si>
  <si>
    <t>137 Otsego</t>
  </si>
  <si>
    <t>139 Ottawa</t>
  </si>
  <si>
    <t>141 Presque Isle</t>
  </si>
  <si>
    <t>143 Roscommon</t>
  </si>
  <si>
    <t>145 Saginaw</t>
  </si>
  <si>
    <t>147 St.Clair</t>
  </si>
  <si>
    <t>149 St.Joseph</t>
  </si>
  <si>
    <t>151 Sanilac</t>
  </si>
  <si>
    <t>155 Shiawassee</t>
  </si>
  <si>
    <t>157 Tuscola</t>
  </si>
  <si>
    <t>159 Van Buren</t>
  </si>
  <si>
    <t>161 Washtenaw</t>
  </si>
  <si>
    <t>163 Wayne</t>
  </si>
  <si>
    <t>165 Wexford</t>
  </si>
  <si>
    <t>Unknown</t>
  </si>
  <si>
    <t>County N/A</t>
  </si>
  <si>
    <t>Michigan Residents</t>
  </si>
  <si>
    <t>Fall 2014</t>
  </si>
  <si>
    <t>Oakland</t>
  </si>
  <si>
    <t>Macomb</t>
  </si>
  <si>
    <t>Wayne</t>
  </si>
  <si>
    <t>Gen,Lap,StCl</t>
  </si>
  <si>
    <t>Sub-total</t>
  </si>
  <si>
    <t>Other Mich Counties</t>
  </si>
  <si>
    <t>Total Michigan</t>
  </si>
  <si>
    <t>Other States</t>
  </si>
  <si>
    <t>Foreign</t>
  </si>
  <si>
    <t>089 Leelanau'</t>
  </si>
  <si>
    <t>OU Students by Nation Legal</t>
  </si>
  <si>
    <t>AL Albania</t>
  </si>
  <si>
    <t>BD Bangladesh</t>
  </si>
  <si>
    <t>BE Belgium</t>
  </si>
  <si>
    <t>BR Brazil</t>
  </si>
  <si>
    <t>CA Canada</t>
  </si>
  <si>
    <t>CN China Peoples Rep</t>
  </si>
  <si>
    <t>DE Germany</t>
  </si>
  <si>
    <t>EC Ecuador</t>
  </si>
  <si>
    <t>EG Egypt</t>
  </si>
  <si>
    <t>FI Finland</t>
  </si>
  <si>
    <t>FR France</t>
  </si>
  <si>
    <t>GB Great Britain</t>
  </si>
  <si>
    <t>GH Ghana</t>
  </si>
  <si>
    <t>GR Greece</t>
  </si>
  <si>
    <t>GT Guatemala</t>
  </si>
  <si>
    <t>IE Ireland</t>
  </si>
  <si>
    <t>IN India</t>
  </si>
  <si>
    <t>IQ Iraq</t>
  </si>
  <si>
    <t>IR Iran Islamic Rep</t>
  </si>
  <si>
    <t>IT Italy</t>
  </si>
  <si>
    <t>JO Jordan</t>
  </si>
  <si>
    <t>JP Japan</t>
  </si>
  <si>
    <t>KR Korea Rep</t>
  </si>
  <si>
    <t>KS Korea, Rep South</t>
  </si>
  <si>
    <t>KW Kuwait</t>
  </si>
  <si>
    <t>KZ Kazakhstan</t>
  </si>
  <si>
    <t>LB Lebanon</t>
  </si>
  <si>
    <t>LK Sri Lanka</t>
  </si>
  <si>
    <t>LY Libyan Jamahiriya</t>
  </si>
  <si>
    <t>MX Mexico</t>
  </si>
  <si>
    <t>NG Nigeria</t>
  </si>
  <si>
    <t>NO Norway</t>
  </si>
  <si>
    <t>NP Nepal</t>
  </si>
  <si>
    <t>OM Oman</t>
  </si>
  <si>
    <t>PK Pakistan</t>
  </si>
  <si>
    <t>PL Poland Rep</t>
  </si>
  <si>
    <t>RU Russian Federation</t>
  </si>
  <si>
    <t>SA Saudi Arabia</t>
  </si>
  <si>
    <t>SE Sweden</t>
  </si>
  <si>
    <t>SF Scotland</t>
  </si>
  <si>
    <t>SY Syrian Arab Rep</t>
  </si>
  <si>
    <t>TA Taiwan</t>
  </si>
  <si>
    <t>TH Thailand</t>
  </si>
  <si>
    <t>TN Tunisia</t>
  </si>
  <si>
    <t>TR Turkey</t>
  </si>
  <si>
    <t>UA Ukraine</t>
  </si>
  <si>
    <t>UG Uganda</t>
  </si>
  <si>
    <t>VE Venezuela</t>
  </si>
  <si>
    <t>VN Viet Nam</t>
  </si>
  <si>
    <t>TOTAL</t>
  </si>
  <si>
    <t>OU Students by State of Origin</t>
  </si>
  <si>
    <t>AL Alabama</t>
  </si>
  <si>
    <t>AZ Arizona</t>
  </si>
  <si>
    <t>CA California</t>
  </si>
  <si>
    <t>CO Colorado</t>
  </si>
  <si>
    <t>CT Conneticut</t>
  </si>
  <si>
    <t>FL Florida</t>
  </si>
  <si>
    <t>GA Georgia</t>
  </si>
  <si>
    <t>HI Hawaii</t>
  </si>
  <si>
    <t>IA Iowa</t>
  </si>
  <si>
    <t>ID Idaho</t>
  </si>
  <si>
    <t>IL Illinois</t>
  </si>
  <si>
    <t>IN Indiana</t>
  </si>
  <si>
    <t>KS Kansas</t>
  </si>
  <si>
    <t>KY Kentucky</t>
  </si>
  <si>
    <t>LA Louisiana</t>
  </si>
  <si>
    <t>MA Massachusetts</t>
  </si>
  <si>
    <t>MD Maryland</t>
  </si>
  <si>
    <t>MN Minnesota</t>
  </si>
  <si>
    <t>MO Missouri</t>
  </si>
  <si>
    <t>MS Mississippi</t>
  </si>
  <si>
    <t>MT Montana</t>
  </si>
  <si>
    <t>NC North Carolina</t>
  </si>
  <si>
    <t>ND North Dakota</t>
  </si>
  <si>
    <t>NE Nebraska</t>
  </si>
  <si>
    <t>NH New Hampshire</t>
  </si>
  <si>
    <t>NJ New Jersey</t>
  </si>
  <si>
    <t>NV Nevada</t>
  </si>
  <si>
    <t>NY New York</t>
  </si>
  <si>
    <t>OH Ohio</t>
  </si>
  <si>
    <t>OK Oklahoma</t>
  </si>
  <si>
    <t>ON Ontario</t>
  </si>
  <si>
    <t>OR Oregon</t>
  </si>
  <si>
    <t>PA Pennsylvania</t>
  </si>
  <si>
    <t>SC South Carolina</t>
  </si>
  <si>
    <t>TN Tennessee</t>
  </si>
  <si>
    <t>TX Texas</t>
  </si>
  <si>
    <t>UT Utah</t>
  </si>
  <si>
    <t>VA Virginia</t>
  </si>
  <si>
    <t>WA Washington</t>
  </si>
  <si>
    <t>WI Wisconsin</t>
  </si>
  <si>
    <t>AR Argentina</t>
  </si>
  <si>
    <t>BS Bahamas</t>
  </si>
  <si>
    <t>MO Macao</t>
  </si>
  <si>
    <t>MY Malaysia</t>
  </si>
  <si>
    <t>SD Sudan</t>
  </si>
  <si>
    <t>UK United Kingdom</t>
  </si>
  <si>
    <t>AK Alaska</t>
  </si>
  <si>
    <t>NM New Mexico</t>
  </si>
  <si>
    <t>Fall 2017</t>
  </si>
  <si>
    <t>FALL 2017</t>
  </si>
  <si>
    <t>135 Oscoda</t>
  </si>
  <si>
    <t>KE Kenya</t>
  </si>
  <si>
    <t>LT Lithuania</t>
  </si>
  <si>
    <t>NL Netherlands</t>
  </si>
  <si>
    <t>NZ New Zealand</t>
  </si>
  <si>
    <t>AR Arkansas</t>
  </si>
  <si>
    <t>DE Delaware</t>
  </si>
  <si>
    <t>GU Guam</t>
  </si>
  <si>
    <t>SD South Dakota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</si>
</sst>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0"/>
      <name val="Arial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2" fillId="0" borderId="0"/>
  </cellStyleXfs>
  <cellXfs count="50">
    <xf numFmtId="0" fontId="0" fillId="0" borderId="0" xfId="0"/>
    <xf numFmtId="0" fontId="1" fillId="0" borderId="0" xfId="0" applyFont="1" applyBorder="1"/>
    <xf numFmtId="0" fontId="2" fillId="0" borderId="0" xfId="0" applyFont="1"/>
    <xf numFmtId="0" fontId="2" fillId="0" borderId="0" xfId="0" applyFont="1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10" fontId="2" fillId="0" borderId="4" xfId="1" applyNumberFormat="1" applyFont="1" applyBorder="1"/>
    <xf numFmtId="0" fontId="2" fillId="0" borderId="5" xfId="0" applyFont="1" applyBorder="1"/>
    <xf numFmtId="10" fontId="2" fillId="0" borderId="6" xfId="1" applyNumberFormat="1" applyFont="1" applyBorder="1"/>
    <xf numFmtId="1" fontId="2" fillId="0" borderId="4" xfId="1" applyNumberFormat="1" applyFont="1" applyBorder="1"/>
    <xf numFmtId="0" fontId="2" fillId="0" borderId="7" xfId="0" applyFont="1" applyBorder="1"/>
    <xf numFmtId="10" fontId="2" fillId="0" borderId="0" xfId="1" applyNumberFormat="1" applyFont="1"/>
    <xf numFmtId="0" fontId="2" fillId="0" borderId="8" xfId="0" applyFont="1" applyBorder="1"/>
    <xf numFmtId="10" fontId="2" fillId="0" borderId="9" xfId="1" applyNumberFormat="1" applyFont="1" applyBorder="1"/>
    <xf numFmtId="10" fontId="2" fillId="0" borderId="0" xfId="1" applyNumberFormat="1" applyFont="1" applyBorder="1"/>
    <xf numFmtId="0" fontId="2" fillId="0" borderId="10" xfId="0" applyFont="1" applyBorder="1"/>
    <xf numFmtId="1" fontId="2" fillId="0" borderId="0" xfId="0" applyNumberFormat="1" applyFont="1"/>
    <xf numFmtId="0" fontId="2" fillId="0" borderId="0" xfId="2" applyFont="1"/>
    <xf numFmtId="0" fontId="3" fillId="0" borderId="0" xfId="0" applyFont="1"/>
    <xf numFmtId="0" fontId="3" fillId="0" borderId="8" xfId="0" applyFont="1" applyBorder="1"/>
    <xf numFmtId="10" fontId="3" fillId="0" borderId="0" xfId="1" applyNumberFormat="1" applyFont="1" applyBorder="1"/>
    <xf numFmtId="10" fontId="3" fillId="0" borderId="9" xfId="1" applyNumberFormat="1" applyFont="1" applyBorder="1"/>
    <xf numFmtId="10" fontId="3" fillId="0" borderId="0" xfId="1" applyNumberFormat="1" applyFont="1"/>
    <xf numFmtId="0" fontId="3" fillId="0" borderId="10" xfId="0" applyFont="1" applyBorder="1"/>
    <xf numFmtId="164" fontId="3" fillId="0" borderId="9" xfId="1" applyNumberFormat="1" applyFont="1" applyBorder="1"/>
    <xf numFmtId="164" fontId="3" fillId="0" borderId="0" xfId="1" applyNumberFormat="1" applyFont="1"/>
    <xf numFmtId="10" fontId="2" fillId="0" borderId="0" xfId="0" applyNumberFormat="1" applyFont="1"/>
    <xf numFmtId="10" fontId="2" fillId="0" borderId="1" xfId="0" applyNumberFormat="1" applyFont="1" applyBorder="1"/>
    <xf numFmtId="164" fontId="2" fillId="0" borderId="7" xfId="1" applyNumberFormat="1" applyFont="1" applyBorder="1"/>
    <xf numFmtId="164" fontId="2" fillId="0" borderId="10" xfId="1" applyNumberFormat="1" applyFont="1" applyBorder="1"/>
    <xf numFmtId="0" fontId="2" fillId="0" borderId="0" xfId="0" applyFont="1" applyAlignment="1">
      <alignment horizontal="right"/>
    </xf>
    <xf numFmtId="10" fontId="2" fillId="0" borderId="10" xfId="1" applyNumberFormat="1" applyFont="1" applyBorder="1"/>
    <xf numFmtId="10" fontId="3" fillId="0" borderId="10" xfId="1" applyNumberFormat="1" applyFont="1" applyBorder="1"/>
    <xf numFmtId="164" fontId="2" fillId="0" borderId="0" xfId="0" applyNumberFormat="1" applyFont="1"/>
    <xf numFmtId="10" fontId="2" fillId="0" borderId="0" xfId="1" applyNumberFormat="1" applyFont="1" applyFill="1" applyBorder="1"/>
    <xf numFmtId="0" fontId="4" fillId="0" borderId="0" xfId="0" applyFont="1"/>
    <xf numFmtId="0" fontId="0" fillId="0" borderId="11" xfId="0" applyBorder="1"/>
    <xf numFmtId="0" fontId="0" fillId="0" borderId="11" xfId="0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2" borderId="0" xfId="0" applyFill="1" applyBorder="1"/>
    <xf numFmtId="0" fontId="0" fillId="2" borderId="0" xfId="0" applyFill="1"/>
    <xf numFmtId="164" fontId="0" fillId="2" borderId="0" xfId="1" applyNumberFormat="1" applyFont="1" applyFill="1" applyBorder="1"/>
    <xf numFmtId="164" fontId="0" fillId="2" borderId="0" xfId="1" applyNumberFormat="1" applyFont="1" applyFill="1"/>
    <xf numFmtId="164" fontId="0" fillId="2" borderId="0" xfId="0" applyNumberFormat="1" applyFill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0"/>
  <sheetViews>
    <sheetView tabSelected="1" zoomScaleNormal="100" workbookViewId="0">
      <pane xSplit="1" ySplit="4" topLeftCell="B77" activePane="bottomRight" state="frozen"/>
      <selection pane="topRight" activeCell="B1" sqref="B1"/>
      <selection pane="bottomLeft" activeCell="A5" sqref="A5"/>
      <selection pane="bottomRight" activeCell="B97" sqref="B97"/>
    </sheetView>
  </sheetViews>
  <sheetFormatPr defaultColWidth="9.109375" defaultRowHeight="13.2" x14ac:dyDescent="0.25"/>
  <cols>
    <col min="1" max="1" width="19" style="2" bestFit="1" customWidth="1"/>
    <col min="2" max="2" width="7.33203125" style="2" customWidth="1"/>
    <col min="3" max="3" width="8.88671875" style="2" customWidth="1"/>
    <col min="4" max="4" width="7.33203125" style="2" customWidth="1"/>
    <col min="5" max="5" width="8.33203125" style="2" customWidth="1"/>
    <col min="6" max="6" width="7.33203125" style="2" customWidth="1"/>
    <col min="7" max="7" width="8.5546875" style="2" customWidth="1"/>
    <col min="8" max="8" width="3.33203125" style="2" customWidth="1"/>
    <col min="9" max="9" width="7.33203125" style="2" customWidth="1"/>
    <col min="10" max="10" width="8.5546875" style="2" customWidth="1"/>
    <col min="11" max="11" width="7.33203125" style="2" customWidth="1"/>
    <col min="12" max="12" width="8.33203125" style="2" customWidth="1"/>
    <col min="13" max="13" width="7.33203125" style="2" customWidth="1"/>
    <col min="14" max="14" width="8.33203125" style="2" customWidth="1"/>
    <col min="15" max="15" width="7.33203125" style="2" customWidth="1"/>
    <col min="16" max="16" width="8.33203125" style="2" customWidth="1"/>
    <col min="17" max="16384" width="9.109375" style="2"/>
  </cols>
  <sheetData>
    <row r="1" spans="1:16" ht="13.8" x14ac:dyDescent="0.25">
      <c r="A1" s="1" t="s">
        <v>0</v>
      </c>
    </row>
    <row r="2" spans="1:16" ht="13.8" x14ac:dyDescent="0.25">
      <c r="A2" s="1" t="s">
        <v>197</v>
      </c>
    </row>
    <row r="3" spans="1:16" x14ac:dyDescent="0.25">
      <c r="A3" s="3"/>
    </row>
    <row r="4" spans="1:16" s="6" customFormat="1" ht="13.8" thickBot="1" x14ac:dyDescent="0.3">
      <c r="A4" s="4"/>
      <c r="B4" s="47" t="s">
        <v>1</v>
      </c>
      <c r="C4" s="48"/>
      <c r="D4" s="47" t="s">
        <v>2</v>
      </c>
      <c r="E4" s="48"/>
      <c r="F4" s="47" t="s">
        <v>3</v>
      </c>
      <c r="G4" s="48"/>
      <c r="H4" s="5"/>
      <c r="I4" s="47" t="s">
        <v>4</v>
      </c>
      <c r="J4" s="48"/>
      <c r="K4" s="47" t="s">
        <v>5</v>
      </c>
      <c r="L4" s="48"/>
      <c r="M4" s="49" t="s">
        <v>6</v>
      </c>
      <c r="N4" s="49"/>
      <c r="O4" s="47" t="s">
        <v>7</v>
      </c>
      <c r="P4" s="48"/>
    </row>
    <row r="5" spans="1:16" ht="13.8" thickTop="1" x14ac:dyDescent="0.25">
      <c r="A5" s="2" t="s">
        <v>8</v>
      </c>
      <c r="B5" s="2">
        <v>1</v>
      </c>
      <c r="C5" s="7">
        <f t="shared" ref="C5:C36" si="0">IF(B5&gt;0,B5/$B$98," ")</f>
        <v>6.2889126470033326E-5</v>
      </c>
      <c r="D5" s="8"/>
      <c r="E5" s="9" t="str">
        <f t="shared" ref="E5:E36" si="1">IF(D5&gt;0,D5/$D$98," ")</f>
        <v xml:space="preserve"> </v>
      </c>
      <c r="F5" s="10">
        <f>IF(B5+D5&gt;0,B5+D5," ")</f>
        <v>1</v>
      </c>
      <c r="G5" s="9">
        <f t="shared" ref="G5:G36" si="2">IF(F5&gt;0,F5/$F$98," ")</f>
        <v>5.1725029741892099E-5</v>
      </c>
      <c r="H5" s="11"/>
      <c r="J5" s="12" t="str">
        <f t="shared" ref="J5:J36" si="3">IF(I5&gt;0,I5/$I$98,"")</f>
        <v/>
      </c>
      <c r="K5" s="13"/>
      <c r="L5" s="14" t="str">
        <f t="shared" ref="L5:L12" si="4">IF(K5&gt;0,K5/$K$98,"")</f>
        <v/>
      </c>
      <c r="N5" s="12"/>
      <c r="O5" s="13"/>
      <c r="P5" s="14" t="str">
        <f t="shared" ref="P5:P36" si="5">IF(O5&gt;0,O5/$O$98,"")</f>
        <v/>
      </c>
    </row>
    <row r="6" spans="1:16" x14ac:dyDescent="0.25">
      <c r="A6" s="2" t="s">
        <v>9</v>
      </c>
      <c r="B6" s="2">
        <v>9</v>
      </c>
      <c r="C6" s="15">
        <f t="shared" si="0"/>
        <v>5.6600213823029995E-4</v>
      </c>
      <c r="D6" s="13">
        <v>8</v>
      </c>
      <c r="E6" s="14">
        <f t="shared" si="1"/>
        <v>2.331002331002331E-3</v>
      </c>
      <c r="F6" s="2">
        <f t="shared" ref="F6:F70" si="6">IF(B6+D6&gt;0,B6+D6," ")</f>
        <v>17</v>
      </c>
      <c r="G6" s="12">
        <f t="shared" si="2"/>
        <v>8.7932550561216577E-4</v>
      </c>
      <c r="H6" s="16"/>
      <c r="I6" s="2">
        <v>5</v>
      </c>
      <c r="J6" s="12">
        <f t="shared" si="3"/>
        <v>2.0358306188925082E-3</v>
      </c>
      <c r="K6" s="13"/>
      <c r="L6" s="14" t="str">
        <f t="shared" si="4"/>
        <v/>
      </c>
      <c r="M6" s="2">
        <v>3</v>
      </c>
      <c r="N6" s="12">
        <f t="shared" ref="N6:N37" si="7">IF(M6&gt;0,M6/$M$98,"")</f>
        <v>3.9893617021276593E-3</v>
      </c>
      <c r="O6" s="13"/>
      <c r="P6" s="14" t="str">
        <f t="shared" si="5"/>
        <v/>
      </c>
    </row>
    <row r="7" spans="1:16" x14ac:dyDescent="0.25">
      <c r="A7" s="2" t="s">
        <v>10</v>
      </c>
      <c r="B7" s="2">
        <v>8</v>
      </c>
      <c r="C7" s="15">
        <f t="shared" si="0"/>
        <v>5.0311301176026661E-4</v>
      </c>
      <c r="D7" s="13">
        <v>2</v>
      </c>
      <c r="E7" s="14">
        <f t="shared" si="1"/>
        <v>5.8275058275058275E-4</v>
      </c>
      <c r="F7" s="2">
        <f t="shared" si="6"/>
        <v>10</v>
      </c>
      <c r="G7" s="12">
        <f t="shared" si="2"/>
        <v>5.17250297418921E-4</v>
      </c>
      <c r="H7" s="16"/>
      <c r="J7" s="12" t="str">
        <f t="shared" si="3"/>
        <v/>
      </c>
      <c r="K7" s="13"/>
      <c r="L7" s="14" t="str">
        <f t="shared" si="4"/>
        <v/>
      </c>
      <c r="N7" s="12" t="str">
        <f t="shared" si="7"/>
        <v/>
      </c>
      <c r="O7" s="13"/>
      <c r="P7" s="14" t="str">
        <f t="shared" si="5"/>
        <v/>
      </c>
    </row>
    <row r="8" spans="1:16" x14ac:dyDescent="0.25">
      <c r="A8" s="2" t="s">
        <v>11</v>
      </c>
      <c r="B8" s="2">
        <v>3</v>
      </c>
      <c r="C8" s="15">
        <f t="shared" si="0"/>
        <v>1.8866737941009999E-4</v>
      </c>
      <c r="D8" s="13"/>
      <c r="E8" s="14" t="str">
        <f t="shared" si="1"/>
        <v xml:space="preserve"> </v>
      </c>
      <c r="F8" s="2">
        <f t="shared" si="6"/>
        <v>3</v>
      </c>
      <c r="G8" s="12">
        <f t="shared" si="2"/>
        <v>1.5517508922567632E-4</v>
      </c>
      <c r="H8" s="16"/>
      <c r="I8" s="2">
        <v>2</v>
      </c>
      <c r="J8" s="12">
        <f t="shared" si="3"/>
        <v>8.1433224755700329E-4</v>
      </c>
      <c r="K8" s="13"/>
      <c r="L8" s="14" t="str">
        <f t="shared" si="4"/>
        <v/>
      </c>
      <c r="N8" s="12" t="str">
        <f t="shared" si="7"/>
        <v/>
      </c>
      <c r="O8" s="13"/>
      <c r="P8" s="14" t="str">
        <f t="shared" si="5"/>
        <v/>
      </c>
    </row>
    <row r="9" spans="1:16" x14ac:dyDescent="0.25">
      <c r="A9" s="2" t="s">
        <v>12</v>
      </c>
      <c r="B9" s="2">
        <v>2</v>
      </c>
      <c r="C9" s="15">
        <f t="shared" si="0"/>
        <v>1.2577825294006665E-4</v>
      </c>
      <c r="D9" s="13"/>
      <c r="E9" s="14" t="str">
        <f t="shared" si="1"/>
        <v xml:space="preserve"> </v>
      </c>
      <c r="F9" s="2">
        <f t="shared" si="6"/>
        <v>2</v>
      </c>
      <c r="G9" s="12">
        <f t="shared" si="2"/>
        <v>1.034500594837842E-4</v>
      </c>
      <c r="H9" s="16"/>
      <c r="J9" s="12" t="str">
        <f t="shared" si="3"/>
        <v/>
      </c>
      <c r="K9" s="13"/>
      <c r="L9" s="14" t="str">
        <f t="shared" si="4"/>
        <v/>
      </c>
      <c r="N9" s="12" t="str">
        <f t="shared" si="7"/>
        <v/>
      </c>
      <c r="O9" s="13"/>
      <c r="P9" s="14" t="str">
        <f t="shared" si="5"/>
        <v/>
      </c>
    </row>
    <row r="10" spans="1:16" x14ac:dyDescent="0.25">
      <c r="A10" s="2" t="s">
        <v>13</v>
      </c>
      <c r="B10" s="2">
        <v>2</v>
      </c>
      <c r="C10" s="15">
        <f t="shared" si="0"/>
        <v>1.2577825294006665E-4</v>
      </c>
      <c r="D10" s="13">
        <v>1</v>
      </c>
      <c r="E10" s="14">
        <f t="shared" si="1"/>
        <v>2.9137529137529138E-4</v>
      </c>
      <c r="F10" s="2">
        <f t="shared" si="6"/>
        <v>3</v>
      </c>
      <c r="G10" s="12">
        <f t="shared" si="2"/>
        <v>1.5517508922567632E-4</v>
      </c>
      <c r="H10" s="16"/>
      <c r="J10" s="12" t="str">
        <f t="shared" si="3"/>
        <v/>
      </c>
      <c r="K10" s="13"/>
      <c r="L10" s="14" t="str">
        <f t="shared" si="4"/>
        <v/>
      </c>
      <c r="N10" s="12" t="str">
        <f t="shared" si="7"/>
        <v/>
      </c>
      <c r="O10" s="13"/>
      <c r="P10" s="14" t="str">
        <f t="shared" si="5"/>
        <v/>
      </c>
    </row>
    <row r="11" spans="1:16" x14ac:dyDescent="0.25">
      <c r="A11" s="2" t="s">
        <v>14</v>
      </c>
      <c r="B11" s="2">
        <v>4</v>
      </c>
      <c r="C11" s="15">
        <f t="shared" si="0"/>
        <v>2.515565058801333E-4</v>
      </c>
      <c r="D11" s="13">
        <v>2</v>
      </c>
      <c r="E11" s="14">
        <f t="shared" si="1"/>
        <v>5.8275058275058275E-4</v>
      </c>
      <c r="F11" s="2">
        <f t="shared" si="6"/>
        <v>6</v>
      </c>
      <c r="G11" s="12">
        <f t="shared" si="2"/>
        <v>3.1035017845135263E-4</v>
      </c>
      <c r="H11" s="16"/>
      <c r="I11" s="2">
        <v>1</v>
      </c>
      <c r="J11" s="12">
        <f t="shared" si="3"/>
        <v>4.0716612377850165E-4</v>
      </c>
      <c r="K11" s="13"/>
      <c r="L11" s="14" t="str">
        <f t="shared" si="4"/>
        <v/>
      </c>
      <c r="M11" s="2">
        <v>1</v>
      </c>
      <c r="N11" s="12">
        <f t="shared" si="7"/>
        <v>1.3297872340425532E-3</v>
      </c>
      <c r="O11" s="13"/>
      <c r="P11" s="14" t="str">
        <f t="shared" si="5"/>
        <v/>
      </c>
    </row>
    <row r="12" spans="1:16" x14ac:dyDescent="0.25">
      <c r="A12" s="2" t="s">
        <v>15</v>
      </c>
      <c r="B12" s="2">
        <v>23</v>
      </c>
      <c r="C12" s="15">
        <f t="shared" si="0"/>
        <v>1.4464499088107667E-3</v>
      </c>
      <c r="D12" s="13">
        <v>6</v>
      </c>
      <c r="E12" s="14">
        <f t="shared" si="1"/>
        <v>1.7482517482517483E-3</v>
      </c>
      <c r="F12" s="2">
        <f t="shared" si="6"/>
        <v>29</v>
      </c>
      <c r="G12" s="12">
        <f t="shared" si="2"/>
        <v>1.500025862514871E-3</v>
      </c>
      <c r="H12" s="16"/>
      <c r="I12" s="2">
        <v>5</v>
      </c>
      <c r="J12" s="12">
        <f t="shared" si="3"/>
        <v>2.0358306188925082E-3</v>
      </c>
      <c r="K12" s="13">
        <v>1</v>
      </c>
      <c r="L12" s="14">
        <f t="shared" si="4"/>
        <v>6.6093853271645734E-4</v>
      </c>
      <c r="M12" s="2">
        <v>1</v>
      </c>
      <c r="N12" s="12">
        <f t="shared" si="7"/>
        <v>1.3297872340425532E-3</v>
      </c>
      <c r="O12" s="13"/>
      <c r="P12" s="14" t="str">
        <f t="shared" si="5"/>
        <v/>
      </c>
    </row>
    <row r="13" spans="1:16" x14ac:dyDescent="0.25">
      <c r="A13" s="2" t="s">
        <v>16</v>
      </c>
      <c r="B13" s="2">
        <v>9</v>
      </c>
      <c r="C13" s="15">
        <f t="shared" si="0"/>
        <v>5.6600213823029995E-4</v>
      </c>
      <c r="D13" s="13"/>
      <c r="E13" s="14" t="str">
        <f t="shared" si="1"/>
        <v xml:space="preserve"> </v>
      </c>
      <c r="F13" s="2">
        <f t="shared" si="6"/>
        <v>9</v>
      </c>
      <c r="G13" s="12">
        <f t="shared" si="2"/>
        <v>4.6552526767702892E-4</v>
      </c>
      <c r="H13" s="16"/>
      <c r="I13" s="2">
        <v>1</v>
      </c>
      <c r="J13" s="12">
        <f t="shared" si="3"/>
        <v>4.0716612377850165E-4</v>
      </c>
      <c r="K13" s="13"/>
      <c r="L13" s="14"/>
      <c r="N13" s="12" t="str">
        <f t="shared" si="7"/>
        <v/>
      </c>
      <c r="O13" s="13"/>
      <c r="P13" s="14" t="str">
        <f t="shared" si="5"/>
        <v/>
      </c>
    </row>
    <row r="14" spans="1:16" x14ac:dyDescent="0.25">
      <c r="A14" s="2" t="s">
        <v>17</v>
      </c>
      <c r="B14" s="2">
        <v>3</v>
      </c>
      <c r="C14" s="15">
        <f t="shared" si="0"/>
        <v>1.8866737941009999E-4</v>
      </c>
      <c r="D14" s="13">
        <v>2</v>
      </c>
      <c r="E14" s="14">
        <f t="shared" si="1"/>
        <v>5.8275058275058275E-4</v>
      </c>
      <c r="F14" s="2">
        <f t="shared" si="6"/>
        <v>5</v>
      </c>
      <c r="G14" s="12">
        <f t="shared" si="2"/>
        <v>2.586251487094605E-4</v>
      </c>
      <c r="H14" s="16"/>
      <c r="J14" s="12" t="str">
        <f t="shared" si="3"/>
        <v/>
      </c>
      <c r="K14" s="13"/>
      <c r="L14" s="14" t="str">
        <f t="shared" ref="L14:L45" si="8">IF(K14&gt;0,K14/$K$98,"")</f>
        <v/>
      </c>
      <c r="N14" s="12" t="str">
        <f t="shared" si="7"/>
        <v/>
      </c>
      <c r="O14" s="13"/>
      <c r="P14" s="14" t="str">
        <f t="shared" si="5"/>
        <v/>
      </c>
    </row>
    <row r="15" spans="1:16" x14ac:dyDescent="0.25">
      <c r="A15" s="2" t="s">
        <v>18</v>
      </c>
      <c r="B15" s="2">
        <v>6</v>
      </c>
      <c r="C15" s="15">
        <f t="shared" si="0"/>
        <v>3.7733475882019998E-4</v>
      </c>
      <c r="D15" s="13">
        <v>2</v>
      </c>
      <c r="E15" s="14">
        <f t="shared" si="1"/>
        <v>5.8275058275058275E-4</v>
      </c>
      <c r="F15" s="2">
        <f t="shared" si="6"/>
        <v>8</v>
      </c>
      <c r="G15" s="12">
        <f t="shared" si="2"/>
        <v>4.1380023793513679E-4</v>
      </c>
      <c r="H15" s="16"/>
      <c r="I15" s="2">
        <v>3</v>
      </c>
      <c r="J15" s="12">
        <f t="shared" si="3"/>
        <v>1.2214983713355048E-3</v>
      </c>
      <c r="K15" s="13">
        <v>2</v>
      </c>
      <c r="L15" s="14">
        <f t="shared" si="8"/>
        <v>1.3218770654329147E-3</v>
      </c>
      <c r="M15" s="2">
        <v>1</v>
      </c>
      <c r="N15" s="12">
        <f t="shared" si="7"/>
        <v>1.3297872340425532E-3</v>
      </c>
      <c r="O15" s="13"/>
      <c r="P15" s="14" t="str">
        <f t="shared" si="5"/>
        <v/>
      </c>
    </row>
    <row r="16" spans="1:16" x14ac:dyDescent="0.25">
      <c r="A16" s="2" t="s">
        <v>19</v>
      </c>
      <c r="B16" s="2">
        <v>16</v>
      </c>
      <c r="C16" s="15">
        <f t="shared" si="0"/>
        <v>1.0062260235205332E-3</v>
      </c>
      <c r="D16" s="13">
        <v>6</v>
      </c>
      <c r="E16" s="14">
        <f t="shared" si="1"/>
        <v>1.7482517482517483E-3</v>
      </c>
      <c r="F16" s="2">
        <f t="shared" si="6"/>
        <v>22</v>
      </c>
      <c r="G16" s="12">
        <f t="shared" si="2"/>
        <v>1.1379506543216262E-3</v>
      </c>
      <c r="H16" s="16"/>
      <c r="I16" s="2">
        <v>7</v>
      </c>
      <c r="J16" s="12">
        <f t="shared" si="3"/>
        <v>2.8501628664495114E-3</v>
      </c>
      <c r="K16" s="13"/>
      <c r="L16" s="14" t="str">
        <f t="shared" si="8"/>
        <v/>
      </c>
      <c r="M16" s="2">
        <v>2</v>
      </c>
      <c r="N16" s="12">
        <f t="shared" si="7"/>
        <v>2.6595744680851063E-3</v>
      </c>
      <c r="O16" s="13"/>
      <c r="P16" s="14" t="str">
        <f t="shared" si="5"/>
        <v/>
      </c>
    </row>
    <row r="17" spans="1:16" x14ac:dyDescent="0.25">
      <c r="A17" s="2" t="s">
        <v>20</v>
      </c>
      <c r="B17" s="2">
        <v>1</v>
      </c>
      <c r="C17" s="15">
        <f t="shared" si="0"/>
        <v>6.2889126470033326E-5</v>
      </c>
      <c r="D17" s="13">
        <v>1</v>
      </c>
      <c r="E17" s="14">
        <f t="shared" si="1"/>
        <v>2.9137529137529138E-4</v>
      </c>
      <c r="F17" s="2">
        <f t="shared" si="6"/>
        <v>2</v>
      </c>
      <c r="G17" s="12">
        <f t="shared" si="2"/>
        <v>1.034500594837842E-4</v>
      </c>
      <c r="H17" s="16"/>
      <c r="J17" s="12" t="str">
        <f t="shared" si="3"/>
        <v/>
      </c>
      <c r="K17" s="13"/>
      <c r="L17" s="14" t="str">
        <f t="shared" si="8"/>
        <v/>
      </c>
      <c r="N17" s="12" t="str">
        <f t="shared" si="7"/>
        <v/>
      </c>
      <c r="O17" s="13"/>
      <c r="P17" s="14" t="str">
        <f t="shared" si="5"/>
        <v/>
      </c>
    </row>
    <row r="18" spans="1:16" x14ac:dyDescent="0.25">
      <c r="A18" s="2" t="s">
        <v>21</v>
      </c>
      <c r="B18" s="2">
        <v>4</v>
      </c>
      <c r="C18" s="15">
        <f t="shared" si="0"/>
        <v>2.515565058801333E-4</v>
      </c>
      <c r="D18" s="13"/>
      <c r="E18" s="14" t="str">
        <f t="shared" si="1"/>
        <v xml:space="preserve"> </v>
      </c>
      <c r="F18" s="2">
        <f t="shared" si="6"/>
        <v>4</v>
      </c>
      <c r="G18" s="12">
        <f t="shared" si="2"/>
        <v>2.069001189675684E-4</v>
      </c>
      <c r="H18" s="16"/>
      <c r="I18" s="2">
        <v>3</v>
      </c>
      <c r="J18" s="12">
        <f t="shared" si="3"/>
        <v>1.2214983713355048E-3</v>
      </c>
      <c r="K18" s="13">
        <v>1</v>
      </c>
      <c r="L18" s="14">
        <f t="shared" si="8"/>
        <v>6.6093853271645734E-4</v>
      </c>
      <c r="N18" s="12" t="str">
        <f t="shared" si="7"/>
        <v/>
      </c>
      <c r="O18" s="13"/>
      <c r="P18" s="14" t="str">
        <f t="shared" si="5"/>
        <v/>
      </c>
    </row>
    <row r="19" spans="1:16" x14ac:dyDescent="0.25">
      <c r="A19" s="2" t="s">
        <v>22</v>
      </c>
      <c r="B19" s="2">
        <v>5</v>
      </c>
      <c r="C19" s="15">
        <f t="shared" si="0"/>
        <v>3.1444563235016664E-4</v>
      </c>
      <c r="D19" s="13">
        <v>3</v>
      </c>
      <c r="E19" s="14">
        <f t="shared" si="1"/>
        <v>8.7412587412587413E-4</v>
      </c>
      <c r="F19" s="2">
        <f t="shared" si="6"/>
        <v>8</v>
      </c>
      <c r="G19" s="12">
        <f t="shared" si="2"/>
        <v>4.1380023793513679E-4</v>
      </c>
      <c r="H19" s="16"/>
      <c r="J19" s="12" t="str">
        <f t="shared" si="3"/>
        <v/>
      </c>
      <c r="K19" s="13"/>
      <c r="L19" s="14" t="str">
        <f t="shared" si="8"/>
        <v/>
      </c>
      <c r="N19" s="12" t="str">
        <f t="shared" si="7"/>
        <v/>
      </c>
      <c r="O19" s="13"/>
      <c r="P19" s="14" t="str">
        <f t="shared" si="5"/>
        <v/>
      </c>
    </row>
    <row r="20" spans="1:16" x14ac:dyDescent="0.25">
      <c r="A20" s="2" t="s">
        <v>23</v>
      </c>
      <c r="B20" s="2">
        <v>2</v>
      </c>
      <c r="C20" s="15">
        <f t="shared" si="0"/>
        <v>1.2577825294006665E-4</v>
      </c>
      <c r="D20" s="13">
        <v>3</v>
      </c>
      <c r="E20" s="14">
        <f t="shared" si="1"/>
        <v>8.7412587412587413E-4</v>
      </c>
      <c r="F20" s="2">
        <f t="shared" si="6"/>
        <v>5</v>
      </c>
      <c r="G20" s="12">
        <f t="shared" si="2"/>
        <v>2.586251487094605E-4</v>
      </c>
      <c r="H20" s="16"/>
      <c r="J20" s="12" t="str">
        <f t="shared" si="3"/>
        <v/>
      </c>
      <c r="K20" s="13">
        <v>1</v>
      </c>
      <c r="L20" s="14">
        <f t="shared" si="8"/>
        <v>6.6093853271645734E-4</v>
      </c>
      <c r="M20" s="2">
        <v>1</v>
      </c>
      <c r="N20" s="12">
        <f t="shared" si="7"/>
        <v>1.3297872340425532E-3</v>
      </c>
      <c r="O20" s="13"/>
      <c r="P20" s="14" t="str">
        <f t="shared" si="5"/>
        <v/>
      </c>
    </row>
    <row r="21" spans="1:16" x14ac:dyDescent="0.25">
      <c r="A21" s="2" t="s">
        <v>24</v>
      </c>
      <c r="B21" s="2">
        <v>2</v>
      </c>
      <c r="C21" s="15">
        <f t="shared" si="0"/>
        <v>1.2577825294006665E-4</v>
      </c>
      <c r="D21" s="13">
        <v>2</v>
      </c>
      <c r="E21" s="14">
        <f t="shared" si="1"/>
        <v>5.8275058275058275E-4</v>
      </c>
      <c r="F21" s="2">
        <f t="shared" si="6"/>
        <v>4</v>
      </c>
      <c r="G21" s="12">
        <f t="shared" si="2"/>
        <v>2.069001189675684E-4</v>
      </c>
      <c r="H21" s="16"/>
      <c r="I21" s="2">
        <v>2</v>
      </c>
      <c r="J21" s="12">
        <f t="shared" si="3"/>
        <v>8.1433224755700329E-4</v>
      </c>
      <c r="K21" s="13"/>
      <c r="L21" s="14" t="str">
        <f t="shared" si="8"/>
        <v/>
      </c>
      <c r="M21" s="2">
        <v>1</v>
      </c>
      <c r="N21" s="12">
        <f t="shared" si="7"/>
        <v>1.3297872340425532E-3</v>
      </c>
      <c r="O21" s="13"/>
      <c r="P21" s="14" t="str">
        <f t="shared" si="5"/>
        <v/>
      </c>
    </row>
    <row r="22" spans="1:16" x14ac:dyDescent="0.25">
      <c r="A22" s="2" t="s">
        <v>25</v>
      </c>
      <c r="B22" s="2">
        <v>16</v>
      </c>
      <c r="C22" s="15">
        <f t="shared" si="0"/>
        <v>1.0062260235205332E-3</v>
      </c>
      <c r="D22" s="13">
        <v>4</v>
      </c>
      <c r="E22" s="14">
        <f t="shared" si="1"/>
        <v>1.1655011655011655E-3</v>
      </c>
      <c r="F22" s="2">
        <f t="shared" si="6"/>
        <v>20</v>
      </c>
      <c r="G22" s="12">
        <f t="shared" si="2"/>
        <v>1.034500594837842E-3</v>
      </c>
      <c r="H22" s="16"/>
      <c r="I22" s="2">
        <v>2</v>
      </c>
      <c r="J22" s="12">
        <f t="shared" si="3"/>
        <v>8.1433224755700329E-4</v>
      </c>
      <c r="K22" s="13"/>
      <c r="L22" s="14" t="str">
        <f t="shared" si="8"/>
        <v/>
      </c>
      <c r="M22" s="2">
        <v>1</v>
      </c>
      <c r="N22" s="12">
        <f t="shared" si="7"/>
        <v>1.3297872340425532E-3</v>
      </c>
      <c r="O22" s="13">
        <v>1</v>
      </c>
      <c r="P22" s="14">
        <f t="shared" si="5"/>
        <v>3.8022813688212928E-3</v>
      </c>
    </row>
    <row r="23" spans="1:16" x14ac:dyDescent="0.25">
      <c r="A23" s="2" t="s">
        <v>26</v>
      </c>
      <c r="B23" s="2">
        <v>4</v>
      </c>
      <c r="C23" s="15">
        <f t="shared" si="0"/>
        <v>2.515565058801333E-4</v>
      </c>
      <c r="D23" s="13">
        <v>1</v>
      </c>
      <c r="E23" s="14">
        <f t="shared" si="1"/>
        <v>2.9137529137529138E-4</v>
      </c>
      <c r="F23" s="2">
        <f t="shared" si="6"/>
        <v>5</v>
      </c>
      <c r="G23" s="12">
        <f t="shared" si="2"/>
        <v>2.586251487094605E-4</v>
      </c>
      <c r="H23" s="16"/>
      <c r="J23" s="12" t="str">
        <f t="shared" si="3"/>
        <v/>
      </c>
      <c r="K23" s="13"/>
      <c r="L23" s="14" t="str">
        <f t="shared" si="8"/>
        <v/>
      </c>
      <c r="N23" s="12" t="str">
        <f t="shared" si="7"/>
        <v/>
      </c>
      <c r="O23" s="13"/>
      <c r="P23" s="14" t="str">
        <f t="shared" si="5"/>
        <v/>
      </c>
    </row>
    <row r="24" spans="1:16" x14ac:dyDescent="0.25">
      <c r="A24" s="2" t="s">
        <v>27</v>
      </c>
      <c r="B24" s="2">
        <v>1</v>
      </c>
      <c r="C24" s="15">
        <f t="shared" si="0"/>
        <v>6.2889126470033326E-5</v>
      </c>
      <c r="D24" s="13">
        <v>1</v>
      </c>
      <c r="E24" s="14">
        <f t="shared" si="1"/>
        <v>2.9137529137529138E-4</v>
      </c>
      <c r="F24" s="2">
        <f t="shared" si="6"/>
        <v>2</v>
      </c>
      <c r="G24" s="12">
        <f t="shared" si="2"/>
        <v>1.034500594837842E-4</v>
      </c>
      <c r="H24" s="16"/>
      <c r="J24" s="12" t="str">
        <f t="shared" si="3"/>
        <v/>
      </c>
      <c r="K24" s="13"/>
      <c r="L24" s="14" t="str">
        <f t="shared" si="8"/>
        <v/>
      </c>
      <c r="N24" s="12" t="str">
        <f t="shared" si="7"/>
        <v/>
      </c>
      <c r="O24" s="13"/>
      <c r="P24" s="14" t="str">
        <f t="shared" si="5"/>
        <v/>
      </c>
    </row>
    <row r="25" spans="1:16" x14ac:dyDescent="0.25">
      <c r="A25" s="2" t="s">
        <v>28</v>
      </c>
      <c r="B25" s="2">
        <v>2</v>
      </c>
      <c r="C25" s="15">
        <f t="shared" si="0"/>
        <v>1.2577825294006665E-4</v>
      </c>
      <c r="D25" s="13">
        <v>2</v>
      </c>
      <c r="E25" s="14">
        <f t="shared" si="1"/>
        <v>5.8275058275058275E-4</v>
      </c>
      <c r="F25" s="2">
        <f t="shared" si="6"/>
        <v>4</v>
      </c>
      <c r="G25" s="12">
        <f t="shared" si="2"/>
        <v>2.069001189675684E-4</v>
      </c>
      <c r="H25" s="16"/>
      <c r="I25" s="2">
        <v>1</v>
      </c>
      <c r="J25" s="12">
        <f t="shared" si="3"/>
        <v>4.0716612377850165E-4</v>
      </c>
      <c r="K25" s="13"/>
      <c r="L25" s="14" t="str">
        <f t="shared" si="8"/>
        <v/>
      </c>
      <c r="N25" s="12" t="str">
        <f t="shared" si="7"/>
        <v/>
      </c>
      <c r="O25" s="13"/>
      <c r="P25" s="14" t="str">
        <f t="shared" si="5"/>
        <v/>
      </c>
    </row>
    <row r="26" spans="1:16" x14ac:dyDescent="0.25">
      <c r="A26" s="2" t="s">
        <v>29</v>
      </c>
      <c r="B26" s="2">
        <v>23</v>
      </c>
      <c r="C26" s="15">
        <f t="shared" si="0"/>
        <v>1.4464499088107667E-3</v>
      </c>
      <c r="D26" s="13">
        <v>8</v>
      </c>
      <c r="E26" s="14">
        <f t="shared" si="1"/>
        <v>2.331002331002331E-3</v>
      </c>
      <c r="F26" s="2">
        <f t="shared" si="6"/>
        <v>31</v>
      </c>
      <c r="G26" s="12">
        <f t="shared" si="2"/>
        <v>1.6034759219986552E-3</v>
      </c>
      <c r="H26" s="16"/>
      <c r="I26" s="2">
        <v>7</v>
      </c>
      <c r="J26" s="12">
        <f t="shared" si="3"/>
        <v>2.8501628664495114E-3</v>
      </c>
      <c r="K26" s="13">
        <v>1</v>
      </c>
      <c r="L26" s="14">
        <f t="shared" si="8"/>
        <v>6.6093853271645734E-4</v>
      </c>
      <c r="M26" s="2">
        <v>1</v>
      </c>
      <c r="N26" s="12">
        <f t="shared" si="7"/>
        <v>1.3297872340425532E-3</v>
      </c>
      <c r="O26" s="13">
        <v>1</v>
      </c>
      <c r="P26" s="14">
        <f t="shared" si="5"/>
        <v>3.8022813688212928E-3</v>
      </c>
    </row>
    <row r="27" spans="1:16" x14ac:dyDescent="0.25">
      <c r="A27" s="2" t="s">
        <v>30</v>
      </c>
      <c r="B27" s="2">
        <v>8</v>
      </c>
      <c r="C27" s="15">
        <f t="shared" si="0"/>
        <v>5.0311301176026661E-4</v>
      </c>
      <c r="D27" s="13"/>
      <c r="E27" s="14" t="str">
        <f t="shared" si="1"/>
        <v xml:space="preserve"> </v>
      </c>
      <c r="F27" s="2">
        <f t="shared" si="6"/>
        <v>8</v>
      </c>
      <c r="G27" s="12">
        <f t="shared" si="2"/>
        <v>4.1380023793513679E-4</v>
      </c>
      <c r="H27" s="16"/>
      <c r="I27" s="2">
        <v>2</v>
      </c>
      <c r="J27" s="12">
        <f t="shared" si="3"/>
        <v>8.1433224755700329E-4</v>
      </c>
      <c r="K27" s="13">
        <v>1</v>
      </c>
      <c r="L27" s="14">
        <f t="shared" si="8"/>
        <v>6.6093853271645734E-4</v>
      </c>
      <c r="N27" s="12" t="str">
        <f t="shared" si="7"/>
        <v/>
      </c>
      <c r="O27" s="13"/>
      <c r="P27" s="14" t="str">
        <f t="shared" si="5"/>
        <v/>
      </c>
    </row>
    <row r="28" spans="1:16" x14ac:dyDescent="0.25">
      <c r="A28" s="2" t="s">
        <v>31</v>
      </c>
      <c r="B28" s="2">
        <v>418</v>
      </c>
      <c r="C28" s="15">
        <f t="shared" si="0"/>
        <v>2.6287654864473934E-2</v>
      </c>
      <c r="D28" s="13">
        <v>92</v>
      </c>
      <c r="E28" s="14">
        <f t="shared" si="1"/>
        <v>2.6806526806526808E-2</v>
      </c>
      <c r="F28" s="2">
        <f t="shared" si="6"/>
        <v>510</v>
      </c>
      <c r="G28" s="12">
        <f t="shared" si="2"/>
        <v>2.6379765168364971E-2</v>
      </c>
      <c r="H28" s="16"/>
      <c r="I28" s="2">
        <v>91</v>
      </c>
      <c r="J28" s="12">
        <f t="shared" si="3"/>
        <v>3.7052117263843651E-2</v>
      </c>
      <c r="K28" s="13">
        <v>36</v>
      </c>
      <c r="L28" s="14">
        <f t="shared" si="8"/>
        <v>2.3793787177792465E-2</v>
      </c>
      <c r="M28" s="2">
        <v>11</v>
      </c>
      <c r="N28" s="12">
        <f t="shared" si="7"/>
        <v>1.4627659574468085E-2</v>
      </c>
      <c r="O28" s="13">
        <v>5</v>
      </c>
      <c r="P28" s="14">
        <f t="shared" si="5"/>
        <v>1.9011406844106463E-2</v>
      </c>
    </row>
    <row r="29" spans="1:16" x14ac:dyDescent="0.25">
      <c r="A29" s="2" t="s">
        <v>32</v>
      </c>
      <c r="B29" s="2">
        <v>2</v>
      </c>
      <c r="C29" s="15">
        <f t="shared" si="0"/>
        <v>1.2577825294006665E-4</v>
      </c>
      <c r="D29" s="13"/>
      <c r="E29" s="14" t="str">
        <f t="shared" si="1"/>
        <v xml:space="preserve"> </v>
      </c>
      <c r="F29" s="2">
        <f t="shared" si="6"/>
        <v>2</v>
      </c>
      <c r="G29" s="12">
        <f t="shared" si="2"/>
        <v>1.034500594837842E-4</v>
      </c>
      <c r="H29" s="16"/>
      <c r="J29" s="12" t="str">
        <f t="shared" si="3"/>
        <v/>
      </c>
      <c r="K29" s="13">
        <v>1</v>
      </c>
      <c r="L29" s="14">
        <f t="shared" si="8"/>
        <v>6.6093853271645734E-4</v>
      </c>
      <c r="N29" s="12" t="str">
        <f t="shared" si="7"/>
        <v/>
      </c>
      <c r="O29" s="13"/>
      <c r="P29" s="14" t="str">
        <f t="shared" si="5"/>
        <v/>
      </c>
    </row>
    <row r="30" spans="1:16" x14ac:dyDescent="0.25">
      <c r="A30" s="2" t="s">
        <v>33</v>
      </c>
      <c r="B30" s="2">
        <v>1</v>
      </c>
      <c r="C30" s="15">
        <f t="shared" si="0"/>
        <v>6.2889126470033326E-5</v>
      </c>
      <c r="D30" s="13"/>
      <c r="E30" s="14" t="str">
        <f t="shared" si="1"/>
        <v xml:space="preserve"> </v>
      </c>
      <c r="F30" s="2">
        <f t="shared" si="6"/>
        <v>1</v>
      </c>
      <c r="G30" s="12">
        <f t="shared" si="2"/>
        <v>5.1725029741892099E-5</v>
      </c>
      <c r="H30" s="16"/>
      <c r="J30" s="12" t="str">
        <f t="shared" si="3"/>
        <v/>
      </c>
      <c r="K30" s="13"/>
      <c r="L30" s="14" t="str">
        <f t="shared" si="8"/>
        <v/>
      </c>
      <c r="N30" s="12" t="str">
        <f t="shared" si="7"/>
        <v/>
      </c>
      <c r="O30" s="13"/>
      <c r="P30" s="14" t="str">
        <f t="shared" si="5"/>
        <v/>
      </c>
    </row>
    <row r="31" spans="1:16" x14ac:dyDescent="0.25">
      <c r="A31" s="2" t="s">
        <v>34</v>
      </c>
      <c r="B31" s="2">
        <v>8</v>
      </c>
      <c r="C31" s="15">
        <f t="shared" si="0"/>
        <v>5.0311301176026661E-4</v>
      </c>
      <c r="D31" s="13">
        <v>3</v>
      </c>
      <c r="E31" s="14">
        <f t="shared" si="1"/>
        <v>8.7412587412587413E-4</v>
      </c>
      <c r="F31" s="2">
        <f t="shared" si="6"/>
        <v>11</v>
      </c>
      <c r="G31" s="12">
        <f t="shared" si="2"/>
        <v>5.6897532716081308E-4</v>
      </c>
      <c r="H31" s="16"/>
      <c r="I31" s="2">
        <v>2</v>
      </c>
      <c r="J31" s="12">
        <f t="shared" si="3"/>
        <v>8.1433224755700329E-4</v>
      </c>
      <c r="K31" s="13">
        <v>2</v>
      </c>
      <c r="L31" s="14">
        <f t="shared" si="8"/>
        <v>1.3218770654329147E-3</v>
      </c>
      <c r="N31" s="12" t="str">
        <f t="shared" si="7"/>
        <v/>
      </c>
      <c r="O31" s="13">
        <v>1</v>
      </c>
      <c r="P31" s="14">
        <f t="shared" si="5"/>
        <v>3.8022813688212928E-3</v>
      </c>
    </row>
    <row r="32" spans="1:16" x14ac:dyDescent="0.25">
      <c r="A32" s="2" t="s">
        <v>35</v>
      </c>
      <c r="B32" s="2">
        <v>4</v>
      </c>
      <c r="C32" s="15">
        <f t="shared" si="0"/>
        <v>2.515565058801333E-4</v>
      </c>
      <c r="D32" s="13">
        <v>3</v>
      </c>
      <c r="E32" s="14">
        <f t="shared" si="1"/>
        <v>8.7412587412587413E-4</v>
      </c>
      <c r="F32" s="2">
        <f t="shared" si="6"/>
        <v>7</v>
      </c>
      <c r="G32" s="12">
        <f t="shared" si="2"/>
        <v>3.6207520819324471E-4</v>
      </c>
      <c r="H32" s="16"/>
      <c r="I32" s="2">
        <v>2</v>
      </c>
      <c r="J32" s="12">
        <f t="shared" si="3"/>
        <v>8.1433224755700329E-4</v>
      </c>
      <c r="K32" s="13"/>
      <c r="L32" s="14" t="str">
        <f t="shared" si="8"/>
        <v/>
      </c>
      <c r="M32" s="2">
        <v>1</v>
      </c>
      <c r="N32" s="12">
        <f t="shared" si="7"/>
        <v>1.3297872340425532E-3</v>
      </c>
      <c r="O32" s="13"/>
      <c r="P32" s="14" t="str">
        <f t="shared" si="5"/>
        <v/>
      </c>
    </row>
    <row r="33" spans="1:16" x14ac:dyDescent="0.25">
      <c r="A33" s="2" t="s">
        <v>36</v>
      </c>
      <c r="B33" s="2">
        <v>7</v>
      </c>
      <c r="C33" s="15">
        <f t="shared" si="0"/>
        <v>4.4022388529023332E-4</v>
      </c>
      <c r="D33" s="13">
        <v>2</v>
      </c>
      <c r="E33" s="14">
        <f t="shared" si="1"/>
        <v>5.8275058275058275E-4</v>
      </c>
      <c r="F33" s="2">
        <f t="shared" si="6"/>
        <v>9</v>
      </c>
      <c r="G33" s="12">
        <f t="shared" si="2"/>
        <v>4.6552526767702892E-4</v>
      </c>
      <c r="H33" s="16"/>
      <c r="I33" s="2">
        <v>2</v>
      </c>
      <c r="J33" s="12">
        <f t="shared" si="3"/>
        <v>8.1433224755700329E-4</v>
      </c>
      <c r="K33" s="13"/>
      <c r="L33" s="14" t="str">
        <f t="shared" si="8"/>
        <v/>
      </c>
      <c r="N33" s="12" t="str">
        <f t="shared" si="7"/>
        <v/>
      </c>
      <c r="O33" s="13"/>
      <c r="P33" s="14" t="str">
        <f t="shared" si="5"/>
        <v/>
      </c>
    </row>
    <row r="34" spans="1:16" x14ac:dyDescent="0.25">
      <c r="A34" s="2" t="s">
        <v>37</v>
      </c>
      <c r="B34" s="2">
        <v>1</v>
      </c>
      <c r="C34" s="15">
        <f t="shared" si="0"/>
        <v>6.2889126470033326E-5</v>
      </c>
      <c r="D34" s="13">
        <v>2</v>
      </c>
      <c r="E34" s="14">
        <f t="shared" si="1"/>
        <v>5.8275058275058275E-4</v>
      </c>
      <c r="F34" s="2">
        <f t="shared" si="6"/>
        <v>3</v>
      </c>
      <c r="G34" s="12">
        <f t="shared" si="2"/>
        <v>1.5517508922567632E-4</v>
      </c>
      <c r="H34" s="16"/>
      <c r="J34" s="12" t="str">
        <f t="shared" si="3"/>
        <v/>
      </c>
      <c r="K34" s="13"/>
      <c r="L34" s="14" t="str">
        <f t="shared" si="8"/>
        <v/>
      </c>
      <c r="N34" s="12" t="str">
        <f t="shared" si="7"/>
        <v/>
      </c>
      <c r="O34" s="13"/>
      <c r="P34" s="14" t="str">
        <f t="shared" si="5"/>
        <v/>
      </c>
    </row>
    <row r="35" spans="1:16" x14ac:dyDescent="0.25">
      <c r="A35" s="2" t="s">
        <v>38</v>
      </c>
      <c r="B35" s="2">
        <v>34</v>
      </c>
      <c r="C35" s="15">
        <f t="shared" si="0"/>
        <v>2.1382302999811333E-3</v>
      </c>
      <c r="D35" s="13">
        <v>2</v>
      </c>
      <c r="E35" s="14">
        <f t="shared" si="1"/>
        <v>5.8275058275058275E-4</v>
      </c>
      <c r="F35" s="2">
        <f t="shared" si="6"/>
        <v>36</v>
      </c>
      <c r="G35" s="12">
        <f t="shared" si="2"/>
        <v>1.8621010707081157E-3</v>
      </c>
      <c r="H35" s="16"/>
      <c r="I35" s="2">
        <v>12</v>
      </c>
      <c r="J35" s="12">
        <f t="shared" si="3"/>
        <v>4.8859934853420191E-3</v>
      </c>
      <c r="K35" s="13"/>
      <c r="L35" s="14" t="str">
        <f t="shared" si="8"/>
        <v/>
      </c>
      <c r="N35" s="12" t="str">
        <f t="shared" si="7"/>
        <v/>
      </c>
      <c r="O35" s="13"/>
      <c r="P35" s="14" t="str">
        <f t="shared" si="5"/>
        <v/>
      </c>
    </row>
    <row r="36" spans="1:16" x14ac:dyDescent="0.25">
      <c r="A36" s="2" t="s">
        <v>39</v>
      </c>
      <c r="B36" s="2">
        <v>63</v>
      </c>
      <c r="C36" s="15">
        <f t="shared" si="0"/>
        <v>3.9620149676120996E-3</v>
      </c>
      <c r="D36" s="13">
        <v>16</v>
      </c>
      <c r="E36" s="14">
        <f t="shared" si="1"/>
        <v>4.662004662004662E-3</v>
      </c>
      <c r="F36" s="2">
        <f t="shared" si="6"/>
        <v>79</v>
      </c>
      <c r="G36" s="12">
        <f t="shared" si="2"/>
        <v>4.0862773496094761E-3</v>
      </c>
      <c r="H36" s="16"/>
      <c r="I36" s="2">
        <v>12</v>
      </c>
      <c r="J36" s="12">
        <f t="shared" si="3"/>
        <v>4.8859934853420191E-3</v>
      </c>
      <c r="K36" s="13">
        <v>5</v>
      </c>
      <c r="L36" s="14">
        <f t="shared" si="8"/>
        <v>3.3046926635822869E-3</v>
      </c>
      <c r="M36" s="2">
        <v>3</v>
      </c>
      <c r="N36" s="12">
        <f t="shared" si="7"/>
        <v>3.9893617021276593E-3</v>
      </c>
      <c r="O36" s="13">
        <v>3</v>
      </c>
      <c r="P36" s="14">
        <f t="shared" si="5"/>
        <v>1.1406844106463879E-2</v>
      </c>
    </row>
    <row r="37" spans="1:16" x14ac:dyDescent="0.25">
      <c r="A37" s="2" t="s">
        <v>40</v>
      </c>
      <c r="B37" s="2">
        <v>5</v>
      </c>
      <c r="C37" s="15">
        <f t="shared" ref="C37:C68" si="9">IF(B37&gt;0,B37/$B$98," ")</f>
        <v>3.1444563235016664E-4</v>
      </c>
      <c r="D37" s="13">
        <v>2</v>
      </c>
      <c r="E37" s="14">
        <f t="shared" ref="E37:E68" si="10">IF(D37&gt;0,D37/$D$98," ")</f>
        <v>5.8275058275058275E-4</v>
      </c>
      <c r="F37" s="2">
        <f t="shared" si="6"/>
        <v>7</v>
      </c>
      <c r="G37" s="12">
        <f t="shared" ref="G37:G68" si="11">IF(F37&gt;0,F37/$F$98," ")</f>
        <v>3.6207520819324471E-4</v>
      </c>
      <c r="H37" s="16"/>
      <c r="I37" s="2">
        <v>2</v>
      </c>
      <c r="J37" s="12">
        <f t="shared" ref="J37:J68" si="12">IF(I37&gt;0,I37/$I$98,"")</f>
        <v>8.1433224755700329E-4</v>
      </c>
      <c r="K37" s="13"/>
      <c r="L37" s="14" t="str">
        <f t="shared" si="8"/>
        <v/>
      </c>
      <c r="M37" s="2">
        <v>1</v>
      </c>
      <c r="N37" s="12">
        <f t="shared" si="7"/>
        <v>1.3297872340425532E-3</v>
      </c>
      <c r="O37" s="13"/>
      <c r="P37" s="14" t="str">
        <f t="shared" ref="P37:P68" si="13">IF(O37&gt;0,O37/$O$98,"")</f>
        <v/>
      </c>
    </row>
    <row r="38" spans="1:16" x14ac:dyDescent="0.25">
      <c r="A38" s="2" t="s">
        <v>41</v>
      </c>
      <c r="B38" s="2">
        <v>10</v>
      </c>
      <c r="C38" s="15">
        <f t="shared" si="9"/>
        <v>6.2889126470033329E-4</v>
      </c>
      <c r="D38" s="13">
        <v>2</v>
      </c>
      <c r="E38" s="14">
        <f t="shared" si="10"/>
        <v>5.8275058275058275E-4</v>
      </c>
      <c r="F38" s="2">
        <f t="shared" si="6"/>
        <v>12</v>
      </c>
      <c r="G38" s="12">
        <f t="shared" si="11"/>
        <v>6.2070035690270527E-4</v>
      </c>
      <c r="H38" s="16"/>
      <c r="I38" s="2">
        <v>3</v>
      </c>
      <c r="J38" s="12">
        <f t="shared" si="12"/>
        <v>1.2214983713355048E-3</v>
      </c>
      <c r="K38" s="13">
        <v>2</v>
      </c>
      <c r="L38" s="14">
        <f t="shared" si="8"/>
        <v>1.3218770654329147E-3</v>
      </c>
      <c r="N38" s="12" t="str">
        <f t="shared" ref="N38:N69" si="14">IF(M38&gt;0,M38/$M$98,"")</f>
        <v/>
      </c>
      <c r="O38" s="13"/>
      <c r="P38" s="14" t="str">
        <f t="shared" si="13"/>
        <v/>
      </c>
    </row>
    <row r="39" spans="1:16" x14ac:dyDescent="0.25">
      <c r="A39" s="2" t="s">
        <v>42</v>
      </c>
      <c r="B39" s="2">
        <v>4</v>
      </c>
      <c r="C39" s="15">
        <f t="shared" si="9"/>
        <v>2.515565058801333E-4</v>
      </c>
      <c r="D39" s="13">
        <v>1</v>
      </c>
      <c r="E39" s="14">
        <f t="shared" si="10"/>
        <v>2.9137529137529138E-4</v>
      </c>
      <c r="F39" s="2">
        <f t="shared" si="6"/>
        <v>5</v>
      </c>
      <c r="G39" s="12">
        <f t="shared" si="11"/>
        <v>2.586251487094605E-4</v>
      </c>
      <c r="H39" s="16"/>
      <c r="I39" s="2">
        <v>1</v>
      </c>
      <c r="J39" s="12">
        <f t="shared" si="12"/>
        <v>4.0716612377850165E-4</v>
      </c>
      <c r="K39" s="13">
        <v>1</v>
      </c>
      <c r="L39" s="14">
        <f t="shared" si="8"/>
        <v>6.6093853271645734E-4</v>
      </c>
      <c r="N39" s="12" t="str">
        <f t="shared" si="14"/>
        <v/>
      </c>
      <c r="O39" s="13"/>
      <c r="P39" s="14" t="str">
        <f t="shared" si="13"/>
        <v/>
      </c>
    </row>
    <row r="40" spans="1:16" x14ac:dyDescent="0.25">
      <c r="A40" s="2" t="s">
        <v>43</v>
      </c>
      <c r="B40" s="2">
        <v>4</v>
      </c>
      <c r="C40" s="15">
        <f t="shared" si="9"/>
        <v>2.515565058801333E-4</v>
      </c>
      <c r="D40" s="13">
        <v>6</v>
      </c>
      <c r="E40" s="14">
        <f t="shared" si="10"/>
        <v>1.7482517482517483E-3</v>
      </c>
      <c r="F40" s="2">
        <f t="shared" si="6"/>
        <v>10</v>
      </c>
      <c r="G40" s="12">
        <f t="shared" si="11"/>
        <v>5.17250297418921E-4</v>
      </c>
      <c r="H40" s="16"/>
      <c r="I40" s="2">
        <v>1</v>
      </c>
      <c r="J40" s="12">
        <f t="shared" si="12"/>
        <v>4.0716612377850165E-4</v>
      </c>
      <c r="K40" s="13">
        <v>2</v>
      </c>
      <c r="L40" s="14">
        <f t="shared" si="8"/>
        <v>1.3218770654329147E-3</v>
      </c>
      <c r="M40" s="2">
        <v>3</v>
      </c>
      <c r="N40" s="12">
        <f t="shared" si="14"/>
        <v>3.9893617021276593E-3</v>
      </c>
      <c r="O40" s="13"/>
      <c r="P40" s="14" t="str">
        <f t="shared" si="13"/>
        <v/>
      </c>
    </row>
    <row r="41" spans="1:16" x14ac:dyDescent="0.25">
      <c r="A41" s="2" t="s">
        <v>44</v>
      </c>
      <c r="B41" s="2">
        <v>12</v>
      </c>
      <c r="C41" s="15">
        <f t="shared" si="9"/>
        <v>7.5466951764039997E-4</v>
      </c>
      <c r="D41" s="13">
        <v>5</v>
      </c>
      <c r="E41" s="14">
        <f t="shared" si="10"/>
        <v>1.456876456876457E-3</v>
      </c>
      <c r="F41" s="2">
        <f t="shared" si="6"/>
        <v>17</v>
      </c>
      <c r="G41" s="12">
        <f t="shared" si="11"/>
        <v>8.7932550561216577E-4</v>
      </c>
      <c r="H41" s="16"/>
      <c r="I41" s="2">
        <v>2</v>
      </c>
      <c r="J41" s="12">
        <f t="shared" si="12"/>
        <v>8.1433224755700329E-4</v>
      </c>
      <c r="K41" s="13">
        <v>2</v>
      </c>
      <c r="L41" s="14">
        <f t="shared" si="8"/>
        <v>1.3218770654329147E-3</v>
      </c>
      <c r="N41" s="12" t="str">
        <f t="shared" si="14"/>
        <v/>
      </c>
      <c r="O41" s="13"/>
      <c r="P41" s="14" t="str">
        <f t="shared" si="13"/>
        <v/>
      </c>
    </row>
    <row r="42" spans="1:16" x14ac:dyDescent="0.25">
      <c r="A42" s="2" t="s">
        <v>45</v>
      </c>
      <c r="B42" s="2">
        <v>31</v>
      </c>
      <c r="C42" s="15">
        <f t="shared" si="9"/>
        <v>1.9495629205710332E-3</v>
      </c>
      <c r="D42" s="13">
        <v>15</v>
      </c>
      <c r="E42" s="14">
        <f t="shared" si="10"/>
        <v>4.370629370629371E-3</v>
      </c>
      <c r="F42" s="2">
        <f t="shared" si="6"/>
        <v>46</v>
      </c>
      <c r="G42" s="12">
        <f t="shared" si="11"/>
        <v>2.3793513681270367E-3</v>
      </c>
      <c r="H42" s="16"/>
      <c r="I42" s="2">
        <v>3</v>
      </c>
      <c r="J42" s="12">
        <f t="shared" si="12"/>
        <v>1.2214983713355048E-3</v>
      </c>
      <c r="K42" s="13">
        <v>5</v>
      </c>
      <c r="L42" s="14">
        <f t="shared" si="8"/>
        <v>3.3046926635822869E-3</v>
      </c>
      <c r="M42" s="2">
        <v>4</v>
      </c>
      <c r="N42" s="12">
        <f t="shared" si="14"/>
        <v>5.3191489361702126E-3</v>
      </c>
      <c r="O42" s="13">
        <v>1</v>
      </c>
      <c r="P42" s="14">
        <f t="shared" si="13"/>
        <v>3.8022813688212928E-3</v>
      </c>
    </row>
    <row r="43" spans="1:16" x14ac:dyDescent="0.25">
      <c r="A43" s="2" t="s">
        <v>46</v>
      </c>
      <c r="B43" s="2">
        <v>2</v>
      </c>
      <c r="C43" s="15">
        <f t="shared" si="9"/>
        <v>1.2577825294006665E-4</v>
      </c>
      <c r="D43" s="13"/>
      <c r="E43" s="14" t="str">
        <f t="shared" si="10"/>
        <v xml:space="preserve"> </v>
      </c>
      <c r="F43" s="2">
        <f t="shared" si="6"/>
        <v>2</v>
      </c>
      <c r="G43" s="12">
        <f t="shared" si="11"/>
        <v>1.034500594837842E-4</v>
      </c>
      <c r="H43" s="16"/>
      <c r="I43" s="2">
        <v>1</v>
      </c>
      <c r="J43" s="12">
        <f t="shared" si="12"/>
        <v>4.0716612377850165E-4</v>
      </c>
      <c r="K43" s="13"/>
      <c r="L43" s="14" t="str">
        <f t="shared" si="8"/>
        <v/>
      </c>
      <c r="N43" s="12" t="str">
        <f t="shared" si="14"/>
        <v/>
      </c>
      <c r="O43" s="13"/>
      <c r="P43" s="14" t="str">
        <f t="shared" si="13"/>
        <v/>
      </c>
    </row>
    <row r="44" spans="1:16" x14ac:dyDescent="0.25">
      <c r="A44" s="2" t="s">
        <v>47</v>
      </c>
      <c r="B44" s="2">
        <v>57</v>
      </c>
      <c r="C44" s="15">
        <f t="shared" si="9"/>
        <v>3.5846802087918998E-3</v>
      </c>
      <c r="D44" s="13">
        <v>19</v>
      </c>
      <c r="E44" s="14">
        <f t="shared" si="10"/>
        <v>5.536130536130536E-3</v>
      </c>
      <c r="F44" s="2">
        <f t="shared" si="6"/>
        <v>76</v>
      </c>
      <c r="G44" s="12">
        <f t="shared" si="11"/>
        <v>3.9311022603838001E-3</v>
      </c>
      <c r="H44" s="16"/>
      <c r="I44" s="2">
        <v>16</v>
      </c>
      <c r="J44" s="12">
        <f t="shared" si="12"/>
        <v>6.5146579804560263E-3</v>
      </c>
      <c r="K44" s="13">
        <v>7</v>
      </c>
      <c r="L44" s="14">
        <f t="shared" si="8"/>
        <v>4.626569729015202E-3</v>
      </c>
      <c r="M44" s="2">
        <v>5</v>
      </c>
      <c r="N44" s="12">
        <f t="shared" si="14"/>
        <v>6.648936170212766E-3</v>
      </c>
      <c r="O44" s="13">
        <v>2</v>
      </c>
      <c r="P44" s="14">
        <f t="shared" si="13"/>
        <v>7.6045627376425855E-3</v>
      </c>
    </row>
    <row r="45" spans="1:16" x14ac:dyDescent="0.25">
      <c r="A45" s="2" t="s">
        <v>48</v>
      </c>
      <c r="B45" s="2">
        <v>1</v>
      </c>
      <c r="C45" s="15">
        <f t="shared" si="9"/>
        <v>6.2889126470033326E-5</v>
      </c>
      <c r="D45" s="13"/>
      <c r="E45" s="14" t="str">
        <f t="shared" si="10"/>
        <v xml:space="preserve"> </v>
      </c>
      <c r="F45" s="2">
        <f t="shared" si="6"/>
        <v>1</v>
      </c>
      <c r="G45" s="12">
        <f t="shared" si="11"/>
        <v>5.1725029741892099E-5</v>
      </c>
      <c r="H45" s="16"/>
      <c r="J45" s="12" t="str">
        <f t="shared" si="12"/>
        <v/>
      </c>
      <c r="K45" s="13"/>
      <c r="L45" s="14" t="str">
        <f t="shared" si="8"/>
        <v/>
      </c>
      <c r="N45" s="12" t="str">
        <f t="shared" si="14"/>
        <v/>
      </c>
      <c r="O45" s="13"/>
      <c r="P45" s="14" t="str">
        <f t="shared" si="13"/>
        <v/>
      </c>
    </row>
    <row r="46" spans="1:16" x14ac:dyDescent="0.25">
      <c r="A46" s="2" t="s">
        <v>49</v>
      </c>
      <c r="B46" s="2">
        <v>306</v>
      </c>
      <c r="C46" s="15">
        <f t="shared" si="9"/>
        <v>1.9244072699830198E-2</v>
      </c>
      <c r="D46" s="13">
        <v>27</v>
      </c>
      <c r="E46" s="14">
        <f t="shared" si="10"/>
        <v>7.8671328671328679E-3</v>
      </c>
      <c r="F46" s="2">
        <f t="shared" si="6"/>
        <v>333</v>
      </c>
      <c r="G46" s="12">
        <f t="shared" si="11"/>
        <v>1.7224434904050071E-2</v>
      </c>
      <c r="H46" s="16"/>
      <c r="I46" s="2">
        <v>52</v>
      </c>
      <c r="J46" s="12">
        <f t="shared" si="12"/>
        <v>2.1172638436482084E-2</v>
      </c>
      <c r="K46" s="13">
        <v>20</v>
      </c>
      <c r="L46" s="14">
        <f t="shared" ref="L46:L77" si="15">IF(K46&gt;0,K46/$K$98,"")</f>
        <v>1.3218770654329148E-2</v>
      </c>
      <c r="M46" s="2">
        <v>7</v>
      </c>
      <c r="N46" s="12">
        <f t="shared" si="14"/>
        <v>9.3085106382978719E-3</v>
      </c>
      <c r="O46" s="13">
        <v>2</v>
      </c>
      <c r="P46" s="14">
        <f t="shared" si="13"/>
        <v>7.6045627376425855E-3</v>
      </c>
    </row>
    <row r="47" spans="1:16" x14ac:dyDescent="0.25">
      <c r="A47" s="2" t="s">
        <v>96</v>
      </c>
      <c r="B47" s="2">
        <v>1</v>
      </c>
      <c r="C47" s="15">
        <f t="shared" si="9"/>
        <v>6.2889126470033326E-5</v>
      </c>
      <c r="D47" s="13">
        <v>1</v>
      </c>
      <c r="E47" s="14">
        <f t="shared" si="10"/>
        <v>2.9137529137529138E-4</v>
      </c>
      <c r="F47" s="2">
        <f t="shared" si="6"/>
        <v>2</v>
      </c>
      <c r="G47" s="12">
        <f t="shared" si="11"/>
        <v>1.034500594837842E-4</v>
      </c>
      <c r="H47" s="16"/>
      <c r="J47" s="12" t="str">
        <f t="shared" si="12"/>
        <v/>
      </c>
      <c r="K47" s="13"/>
      <c r="L47" s="14" t="str">
        <f t="shared" si="15"/>
        <v/>
      </c>
      <c r="N47" s="12" t="str">
        <f t="shared" si="14"/>
        <v/>
      </c>
      <c r="O47" s="13"/>
      <c r="P47" s="14" t="str">
        <f t="shared" si="13"/>
        <v/>
      </c>
    </row>
    <row r="48" spans="1:16" x14ac:dyDescent="0.25">
      <c r="A48" s="2" t="s">
        <v>50</v>
      </c>
      <c r="B48" s="2">
        <v>16</v>
      </c>
      <c r="C48" s="15">
        <f t="shared" si="9"/>
        <v>1.0062260235205332E-3</v>
      </c>
      <c r="D48" s="13">
        <v>3</v>
      </c>
      <c r="E48" s="14">
        <f t="shared" si="10"/>
        <v>8.7412587412587413E-4</v>
      </c>
      <c r="F48" s="2">
        <f t="shared" si="6"/>
        <v>19</v>
      </c>
      <c r="G48" s="12">
        <f t="shared" si="11"/>
        <v>9.8277556509595004E-4</v>
      </c>
      <c r="H48" s="16"/>
      <c r="I48" s="2">
        <v>5</v>
      </c>
      <c r="J48" s="12">
        <f t="shared" si="12"/>
        <v>2.0358306188925082E-3</v>
      </c>
      <c r="K48" s="13"/>
      <c r="L48" s="14" t="str">
        <f t="shared" si="15"/>
        <v/>
      </c>
      <c r="N48" s="12" t="str">
        <f t="shared" si="14"/>
        <v/>
      </c>
      <c r="O48" s="13"/>
      <c r="P48" s="14" t="str">
        <f t="shared" si="13"/>
        <v/>
      </c>
    </row>
    <row r="49" spans="1:16" x14ac:dyDescent="0.25">
      <c r="A49" s="2" t="s">
        <v>51</v>
      </c>
      <c r="B49" s="2">
        <v>222</v>
      </c>
      <c r="C49" s="15">
        <f t="shared" si="9"/>
        <v>1.39613860763474E-2</v>
      </c>
      <c r="D49" s="13">
        <v>19</v>
      </c>
      <c r="E49" s="14">
        <f t="shared" si="10"/>
        <v>5.536130536130536E-3</v>
      </c>
      <c r="F49" s="2">
        <f t="shared" si="6"/>
        <v>241</v>
      </c>
      <c r="G49" s="12">
        <f t="shared" si="11"/>
        <v>1.2465732167795996E-2</v>
      </c>
      <c r="H49" s="16"/>
      <c r="I49" s="2">
        <v>53</v>
      </c>
      <c r="J49" s="12">
        <f t="shared" si="12"/>
        <v>2.1579804560260585E-2</v>
      </c>
      <c r="K49" s="13">
        <v>21</v>
      </c>
      <c r="L49" s="14">
        <f t="shared" si="15"/>
        <v>1.3879709187045605E-2</v>
      </c>
      <c r="M49" s="2">
        <v>5</v>
      </c>
      <c r="N49" s="12">
        <f t="shared" si="14"/>
        <v>6.648936170212766E-3</v>
      </c>
      <c r="O49" s="13">
        <v>2</v>
      </c>
      <c r="P49" s="14">
        <f t="shared" si="13"/>
        <v>7.6045627376425855E-3</v>
      </c>
    </row>
    <row r="50" spans="1:16" x14ac:dyDescent="0.25">
      <c r="A50" s="2" t="s">
        <v>52</v>
      </c>
      <c r="B50" s="2">
        <v>2</v>
      </c>
      <c r="C50" s="15">
        <f t="shared" si="9"/>
        <v>1.2577825294006665E-4</v>
      </c>
      <c r="D50" s="13"/>
      <c r="E50" s="14" t="str">
        <f t="shared" si="10"/>
        <v xml:space="preserve"> </v>
      </c>
      <c r="F50" s="2">
        <f t="shared" si="6"/>
        <v>2</v>
      </c>
      <c r="G50" s="12">
        <f t="shared" si="11"/>
        <v>1.034500594837842E-4</v>
      </c>
      <c r="H50" s="16"/>
      <c r="J50" s="12" t="str">
        <f t="shared" si="12"/>
        <v/>
      </c>
      <c r="K50" s="13"/>
      <c r="L50" s="14" t="str">
        <f t="shared" si="15"/>
        <v/>
      </c>
      <c r="N50" s="12" t="str">
        <f t="shared" si="14"/>
        <v/>
      </c>
      <c r="O50" s="13"/>
      <c r="P50" s="14" t="str">
        <f t="shared" si="13"/>
        <v/>
      </c>
    </row>
    <row r="51" spans="1:16" x14ac:dyDescent="0.25">
      <c r="A51" s="2" t="s">
        <v>53</v>
      </c>
      <c r="B51" s="2">
        <v>5451</v>
      </c>
      <c r="C51" s="15">
        <f t="shared" si="9"/>
        <v>0.34280862838815168</v>
      </c>
      <c r="D51" s="13">
        <v>627</v>
      </c>
      <c r="E51" s="14">
        <f t="shared" si="10"/>
        <v>0.18269230769230768</v>
      </c>
      <c r="F51" s="2">
        <f t="shared" si="6"/>
        <v>6078</v>
      </c>
      <c r="G51" s="12">
        <f t="shared" si="11"/>
        <v>0.3143847307712202</v>
      </c>
      <c r="H51" s="16"/>
      <c r="I51" s="2">
        <v>788</v>
      </c>
      <c r="J51" s="12">
        <f t="shared" si="12"/>
        <v>0.32084690553745926</v>
      </c>
      <c r="K51" s="13">
        <v>552</v>
      </c>
      <c r="L51" s="14">
        <f t="shared" si="15"/>
        <v>0.36483807005948449</v>
      </c>
      <c r="M51" s="2">
        <v>151</v>
      </c>
      <c r="N51" s="12">
        <f t="shared" si="14"/>
        <v>0.20079787234042554</v>
      </c>
      <c r="O51" s="13">
        <v>32</v>
      </c>
      <c r="P51" s="14">
        <f t="shared" si="13"/>
        <v>0.12167300380228137</v>
      </c>
    </row>
    <row r="52" spans="1:16" x14ac:dyDescent="0.25">
      <c r="A52" s="2" t="s">
        <v>54</v>
      </c>
      <c r="B52" s="2">
        <v>3</v>
      </c>
      <c r="C52" s="15">
        <f t="shared" si="9"/>
        <v>1.8866737941009999E-4</v>
      </c>
      <c r="D52" s="13"/>
      <c r="E52" s="14" t="str">
        <f t="shared" si="10"/>
        <v xml:space="preserve"> </v>
      </c>
      <c r="F52" s="2">
        <f t="shared" si="6"/>
        <v>3</v>
      </c>
      <c r="G52" s="12">
        <f t="shared" si="11"/>
        <v>1.5517508922567632E-4</v>
      </c>
      <c r="H52" s="16"/>
      <c r="I52" s="2">
        <v>2</v>
      </c>
      <c r="J52" s="12">
        <f t="shared" si="12"/>
        <v>8.1433224755700329E-4</v>
      </c>
      <c r="K52" s="13"/>
      <c r="L52" s="14" t="str">
        <f t="shared" si="15"/>
        <v/>
      </c>
      <c r="N52" s="12" t="str">
        <f t="shared" si="14"/>
        <v/>
      </c>
      <c r="O52" s="13"/>
      <c r="P52" s="14" t="str">
        <f t="shared" si="13"/>
        <v/>
      </c>
    </row>
    <row r="53" spans="1:16" x14ac:dyDescent="0.25">
      <c r="A53" s="2" t="s">
        <v>55</v>
      </c>
      <c r="B53" s="2">
        <v>6</v>
      </c>
      <c r="C53" s="15">
        <f t="shared" si="9"/>
        <v>3.7733475882019998E-4</v>
      </c>
      <c r="D53" s="13">
        <v>7</v>
      </c>
      <c r="E53" s="14">
        <f t="shared" si="10"/>
        <v>2.0396270396270395E-3</v>
      </c>
      <c r="F53" s="2">
        <f t="shared" si="6"/>
        <v>13</v>
      </c>
      <c r="G53" s="12">
        <f t="shared" si="11"/>
        <v>6.7242538664459735E-4</v>
      </c>
      <c r="H53" s="16"/>
      <c r="I53" s="2">
        <v>1</v>
      </c>
      <c r="J53" s="12">
        <f t="shared" si="12"/>
        <v>4.0716612377850165E-4</v>
      </c>
      <c r="K53" s="13"/>
      <c r="L53" s="14" t="str">
        <f t="shared" si="15"/>
        <v/>
      </c>
      <c r="M53" s="2">
        <v>3</v>
      </c>
      <c r="N53" s="12">
        <f t="shared" si="14"/>
        <v>3.9893617021276593E-3</v>
      </c>
      <c r="O53" s="13">
        <v>2</v>
      </c>
      <c r="P53" s="14">
        <f t="shared" si="13"/>
        <v>7.6045627376425855E-3</v>
      </c>
    </row>
    <row r="54" spans="1:16" x14ac:dyDescent="0.25">
      <c r="A54" s="2" t="s">
        <v>56</v>
      </c>
      <c r="B54" s="2">
        <v>9</v>
      </c>
      <c r="C54" s="15">
        <f t="shared" si="9"/>
        <v>5.6600213823029995E-4</v>
      </c>
      <c r="D54" s="13">
        <v>1</v>
      </c>
      <c r="E54" s="14">
        <f t="shared" si="10"/>
        <v>2.9137529137529138E-4</v>
      </c>
      <c r="F54" s="2">
        <f t="shared" si="6"/>
        <v>10</v>
      </c>
      <c r="G54" s="12">
        <f t="shared" si="11"/>
        <v>5.17250297418921E-4</v>
      </c>
      <c r="H54" s="16"/>
      <c r="I54" s="2">
        <v>3</v>
      </c>
      <c r="J54" s="12">
        <f t="shared" si="12"/>
        <v>1.2214983713355048E-3</v>
      </c>
      <c r="K54" s="13">
        <v>2</v>
      </c>
      <c r="L54" s="14">
        <f t="shared" si="15"/>
        <v>1.3218770654329147E-3</v>
      </c>
      <c r="N54" s="12" t="str">
        <f t="shared" si="14"/>
        <v/>
      </c>
      <c r="O54" s="13"/>
      <c r="P54" s="14" t="str">
        <f t="shared" si="13"/>
        <v/>
      </c>
    </row>
    <row r="55" spans="1:16" x14ac:dyDescent="0.25">
      <c r="A55" s="2" t="s">
        <v>57</v>
      </c>
      <c r="B55" s="2">
        <v>3</v>
      </c>
      <c r="C55" s="15">
        <f t="shared" si="9"/>
        <v>1.8866737941009999E-4</v>
      </c>
      <c r="D55" s="13"/>
      <c r="E55" s="14" t="str">
        <f t="shared" si="10"/>
        <v xml:space="preserve"> </v>
      </c>
      <c r="F55" s="2">
        <f t="shared" si="6"/>
        <v>3</v>
      </c>
      <c r="G55" s="12">
        <f t="shared" si="11"/>
        <v>1.5517508922567632E-4</v>
      </c>
      <c r="H55" s="16"/>
      <c r="I55" s="2">
        <v>1</v>
      </c>
      <c r="J55" s="12">
        <f t="shared" si="12"/>
        <v>4.0716612377850165E-4</v>
      </c>
      <c r="K55" s="13"/>
      <c r="L55" s="14" t="str">
        <f t="shared" si="15"/>
        <v/>
      </c>
      <c r="N55" s="12" t="str">
        <f t="shared" si="14"/>
        <v/>
      </c>
      <c r="O55" s="13"/>
      <c r="P55" s="14" t="str">
        <f t="shared" si="13"/>
        <v/>
      </c>
    </row>
    <row r="56" spans="1:16" x14ac:dyDescent="0.25">
      <c r="A56" s="2" t="s">
        <v>58</v>
      </c>
      <c r="B56" s="2">
        <v>1</v>
      </c>
      <c r="C56" s="15">
        <f t="shared" si="9"/>
        <v>6.2889126470033326E-5</v>
      </c>
      <c r="D56" s="13"/>
      <c r="E56" s="14" t="str">
        <f t="shared" si="10"/>
        <v xml:space="preserve"> </v>
      </c>
      <c r="F56" s="2">
        <f t="shared" si="6"/>
        <v>1</v>
      </c>
      <c r="G56" s="12">
        <f t="shared" si="11"/>
        <v>5.1725029741892099E-5</v>
      </c>
      <c r="H56" s="16"/>
      <c r="J56" s="12" t="str">
        <f t="shared" si="12"/>
        <v/>
      </c>
      <c r="K56" s="13"/>
      <c r="L56" s="14" t="str">
        <f t="shared" si="15"/>
        <v/>
      </c>
      <c r="N56" s="12" t="str">
        <f t="shared" si="14"/>
        <v/>
      </c>
      <c r="O56" s="13"/>
      <c r="P56" s="14" t="str">
        <f t="shared" si="13"/>
        <v/>
      </c>
    </row>
    <row r="57" spans="1:16" x14ac:dyDescent="0.25">
      <c r="A57" s="2" t="s">
        <v>59</v>
      </c>
      <c r="B57" s="2">
        <v>23</v>
      </c>
      <c r="C57" s="15">
        <f t="shared" si="9"/>
        <v>1.4464499088107667E-3</v>
      </c>
      <c r="D57" s="13">
        <v>9</v>
      </c>
      <c r="E57" s="14">
        <f t="shared" si="10"/>
        <v>2.6223776223776225E-3</v>
      </c>
      <c r="F57" s="2">
        <f t="shared" si="6"/>
        <v>32</v>
      </c>
      <c r="G57" s="12">
        <f t="shared" si="11"/>
        <v>1.6552009517405472E-3</v>
      </c>
      <c r="H57" s="16"/>
      <c r="I57" s="2">
        <v>4</v>
      </c>
      <c r="J57" s="12">
        <f t="shared" si="12"/>
        <v>1.6286644951140066E-3</v>
      </c>
      <c r="K57" s="13">
        <v>1</v>
      </c>
      <c r="L57" s="14">
        <f t="shared" si="15"/>
        <v>6.6093853271645734E-4</v>
      </c>
      <c r="M57" s="2">
        <v>2</v>
      </c>
      <c r="N57" s="12">
        <f t="shared" si="14"/>
        <v>2.6595744680851063E-3</v>
      </c>
      <c r="O57" s="13">
        <v>1</v>
      </c>
      <c r="P57" s="14">
        <f t="shared" si="13"/>
        <v>3.8022813688212928E-3</v>
      </c>
    </row>
    <row r="58" spans="1:16" x14ac:dyDescent="0.25">
      <c r="A58" s="2" t="s">
        <v>60</v>
      </c>
      <c r="C58" s="15" t="str">
        <f t="shared" si="9"/>
        <v xml:space="preserve"> </v>
      </c>
      <c r="D58" s="13">
        <v>1</v>
      </c>
      <c r="E58" s="14">
        <f t="shared" si="10"/>
        <v>2.9137529137529138E-4</v>
      </c>
      <c r="F58" s="2">
        <f t="shared" si="6"/>
        <v>1</v>
      </c>
      <c r="G58" s="12">
        <f t="shared" si="11"/>
        <v>5.1725029741892099E-5</v>
      </c>
      <c r="H58" s="16"/>
      <c r="J58" s="12" t="str">
        <f t="shared" si="12"/>
        <v/>
      </c>
      <c r="K58" s="13"/>
      <c r="L58" s="14" t="str">
        <f t="shared" si="15"/>
        <v/>
      </c>
      <c r="N58" s="12" t="str">
        <f t="shared" si="14"/>
        <v/>
      </c>
      <c r="O58" s="13"/>
      <c r="P58" s="14" t="str">
        <f t="shared" si="13"/>
        <v/>
      </c>
    </row>
    <row r="59" spans="1:16" x14ac:dyDescent="0.25">
      <c r="A59" s="2" t="s">
        <v>61</v>
      </c>
      <c r="B59" s="2">
        <v>40</v>
      </c>
      <c r="C59" s="15">
        <f t="shared" si="9"/>
        <v>2.5155650588013331E-3</v>
      </c>
      <c r="D59" s="13">
        <v>8</v>
      </c>
      <c r="E59" s="14">
        <f t="shared" si="10"/>
        <v>2.331002331002331E-3</v>
      </c>
      <c r="F59" s="2">
        <f t="shared" si="6"/>
        <v>48</v>
      </c>
      <c r="G59" s="12">
        <f t="shared" si="11"/>
        <v>2.4828014276108211E-3</v>
      </c>
      <c r="H59" s="16"/>
      <c r="I59" s="2">
        <v>5</v>
      </c>
      <c r="J59" s="12">
        <f t="shared" si="12"/>
        <v>2.0358306188925082E-3</v>
      </c>
      <c r="K59" s="13">
        <v>4</v>
      </c>
      <c r="L59" s="14">
        <f t="shared" si="15"/>
        <v>2.6437541308658294E-3</v>
      </c>
      <c r="M59" s="2">
        <v>2</v>
      </c>
      <c r="N59" s="12">
        <f t="shared" si="14"/>
        <v>2.6595744680851063E-3</v>
      </c>
      <c r="O59" s="13"/>
      <c r="P59" s="14" t="str">
        <f t="shared" si="13"/>
        <v/>
      </c>
    </row>
    <row r="60" spans="1:16" x14ac:dyDescent="0.25">
      <c r="A60" s="2" t="s">
        <v>62</v>
      </c>
      <c r="B60" s="2">
        <v>10</v>
      </c>
      <c r="C60" s="15">
        <f t="shared" si="9"/>
        <v>6.2889126470033329E-4</v>
      </c>
      <c r="D60" s="13">
        <v>2</v>
      </c>
      <c r="E60" s="14">
        <f t="shared" si="10"/>
        <v>5.8275058275058275E-4</v>
      </c>
      <c r="F60" s="2">
        <f t="shared" si="6"/>
        <v>12</v>
      </c>
      <c r="G60" s="12">
        <f t="shared" si="11"/>
        <v>6.2070035690270527E-4</v>
      </c>
      <c r="H60" s="16"/>
      <c r="I60" s="2">
        <v>3</v>
      </c>
      <c r="J60" s="12">
        <f t="shared" si="12"/>
        <v>1.2214983713355048E-3</v>
      </c>
      <c r="K60" s="13"/>
      <c r="L60" s="14" t="str">
        <f t="shared" si="15"/>
        <v/>
      </c>
      <c r="N60" s="12" t="str">
        <f t="shared" si="14"/>
        <v/>
      </c>
      <c r="O60" s="13"/>
      <c r="P60" s="14" t="str">
        <f t="shared" si="13"/>
        <v/>
      </c>
    </row>
    <row r="61" spans="1:16" x14ac:dyDescent="0.25">
      <c r="A61" s="2" t="s">
        <v>63</v>
      </c>
      <c r="B61" s="2">
        <v>12</v>
      </c>
      <c r="C61" s="15">
        <f t="shared" si="9"/>
        <v>7.5466951764039997E-4</v>
      </c>
      <c r="D61" s="13">
        <v>4</v>
      </c>
      <c r="E61" s="14">
        <f t="shared" si="10"/>
        <v>1.1655011655011655E-3</v>
      </c>
      <c r="F61" s="2">
        <f t="shared" si="6"/>
        <v>16</v>
      </c>
      <c r="G61" s="12">
        <f t="shared" si="11"/>
        <v>8.2760047587027358E-4</v>
      </c>
      <c r="H61" s="16"/>
      <c r="I61" s="2">
        <v>1</v>
      </c>
      <c r="J61" s="12">
        <f t="shared" si="12"/>
        <v>4.0716612377850165E-4</v>
      </c>
      <c r="K61" s="13">
        <v>2</v>
      </c>
      <c r="L61" s="14">
        <f t="shared" si="15"/>
        <v>1.3218770654329147E-3</v>
      </c>
      <c r="M61" s="2">
        <v>2</v>
      </c>
      <c r="N61" s="12">
        <f t="shared" si="14"/>
        <v>2.6595744680851063E-3</v>
      </c>
      <c r="O61" s="13">
        <v>2</v>
      </c>
      <c r="P61" s="14">
        <f t="shared" si="13"/>
        <v>7.6045627376425855E-3</v>
      </c>
    </row>
    <row r="62" spans="1:16" x14ac:dyDescent="0.25">
      <c r="A62" s="2" t="s">
        <v>64</v>
      </c>
      <c r="B62" s="2">
        <v>5</v>
      </c>
      <c r="C62" s="15">
        <f t="shared" si="9"/>
        <v>3.1444563235016664E-4</v>
      </c>
      <c r="D62" s="13"/>
      <c r="E62" s="14" t="str">
        <f t="shared" si="10"/>
        <v xml:space="preserve"> </v>
      </c>
      <c r="F62" s="2">
        <f t="shared" si="6"/>
        <v>5</v>
      </c>
      <c r="G62" s="12">
        <f t="shared" si="11"/>
        <v>2.586251487094605E-4</v>
      </c>
      <c r="H62" s="16"/>
      <c r="I62" s="2">
        <v>1</v>
      </c>
      <c r="J62" s="12">
        <f t="shared" si="12"/>
        <v>4.0716612377850165E-4</v>
      </c>
      <c r="K62" s="13">
        <v>1</v>
      </c>
      <c r="L62" s="14">
        <f t="shared" si="15"/>
        <v>6.6093853271645734E-4</v>
      </c>
      <c r="N62" s="12" t="str">
        <f t="shared" si="14"/>
        <v/>
      </c>
      <c r="O62" s="13"/>
      <c r="P62" s="14" t="str">
        <f t="shared" si="13"/>
        <v/>
      </c>
    </row>
    <row r="63" spans="1:16" x14ac:dyDescent="0.25">
      <c r="A63" s="2" t="s">
        <v>65</v>
      </c>
      <c r="B63" s="2">
        <v>6742</v>
      </c>
      <c r="C63" s="15">
        <f t="shared" si="9"/>
        <v>0.42399849066096473</v>
      </c>
      <c r="D63" s="13">
        <v>1268</v>
      </c>
      <c r="E63" s="14">
        <f t="shared" si="10"/>
        <v>0.36946386946386944</v>
      </c>
      <c r="F63" s="2">
        <f t="shared" si="6"/>
        <v>8010</v>
      </c>
      <c r="G63" s="12">
        <f t="shared" si="11"/>
        <v>0.41431748823255571</v>
      </c>
      <c r="H63" s="16"/>
      <c r="I63" s="2">
        <v>976</v>
      </c>
      <c r="J63" s="12">
        <f t="shared" si="12"/>
        <v>0.3973941368078176</v>
      </c>
      <c r="K63" s="13">
        <v>633</v>
      </c>
      <c r="L63" s="14">
        <f t="shared" si="15"/>
        <v>0.41837409120951752</v>
      </c>
      <c r="M63" s="2">
        <v>312</v>
      </c>
      <c r="N63" s="12">
        <f t="shared" si="14"/>
        <v>0.41489361702127658</v>
      </c>
      <c r="O63" s="13">
        <v>77</v>
      </c>
      <c r="P63" s="14">
        <f t="shared" si="13"/>
        <v>0.29277566539923955</v>
      </c>
    </row>
    <row r="64" spans="1:16" x14ac:dyDescent="0.25">
      <c r="A64" s="2" t="s">
        <v>66</v>
      </c>
      <c r="B64" s="2">
        <v>2</v>
      </c>
      <c r="C64" s="15">
        <f t="shared" si="9"/>
        <v>1.2577825294006665E-4</v>
      </c>
      <c r="D64" s="13">
        <v>1</v>
      </c>
      <c r="E64" s="14">
        <f t="shared" si="10"/>
        <v>2.9137529137529138E-4</v>
      </c>
      <c r="F64" s="2">
        <f t="shared" si="6"/>
        <v>3</v>
      </c>
      <c r="G64" s="12">
        <f t="shared" si="11"/>
        <v>1.5517508922567632E-4</v>
      </c>
      <c r="H64" s="16"/>
      <c r="J64" s="12" t="str">
        <f t="shared" si="12"/>
        <v/>
      </c>
      <c r="K64" s="13"/>
      <c r="L64" s="14" t="str">
        <f t="shared" si="15"/>
        <v/>
      </c>
      <c r="N64" s="12" t="str">
        <f t="shared" si="14"/>
        <v/>
      </c>
      <c r="O64" s="13"/>
      <c r="P64" s="14" t="str">
        <f t="shared" si="13"/>
        <v/>
      </c>
    </row>
    <row r="65" spans="1:16" x14ac:dyDescent="0.25">
      <c r="A65" s="2" t="s">
        <v>67</v>
      </c>
      <c r="B65" s="2">
        <v>2</v>
      </c>
      <c r="C65" s="15">
        <f t="shared" si="9"/>
        <v>1.2577825294006665E-4</v>
      </c>
      <c r="D65" s="13"/>
      <c r="E65" s="14" t="str">
        <f t="shared" si="10"/>
        <v xml:space="preserve"> </v>
      </c>
      <c r="F65" s="2">
        <f t="shared" si="6"/>
        <v>2</v>
      </c>
      <c r="G65" s="12">
        <f t="shared" si="11"/>
        <v>1.034500594837842E-4</v>
      </c>
      <c r="H65" s="16"/>
      <c r="J65" s="12" t="str">
        <f t="shared" si="12"/>
        <v/>
      </c>
      <c r="K65" s="13"/>
      <c r="L65" s="14" t="str">
        <f t="shared" si="15"/>
        <v/>
      </c>
      <c r="N65" s="12" t="str">
        <f t="shared" si="14"/>
        <v/>
      </c>
      <c r="O65" s="13"/>
      <c r="P65" s="14" t="str">
        <f t="shared" si="13"/>
        <v/>
      </c>
    </row>
    <row r="66" spans="1:16" x14ac:dyDescent="0.25">
      <c r="A66" s="2" t="s">
        <v>68</v>
      </c>
      <c r="B66" s="2">
        <v>3</v>
      </c>
      <c r="C66" s="15">
        <f t="shared" si="9"/>
        <v>1.8866737941009999E-4</v>
      </c>
      <c r="D66" s="13">
        <v>1</v>
      </c>
      <c r="E66" s="14">
        <f t="shared" si="10"/>
        <v>2.9137529137529138E-4</v>
      </c>
      <c r="F66" s="2">
        <f t="shared" si="6"/>
        <v>4</v>
      </c>
      <c r="G66" s="12">
        <f t="shared" si="11"/>
        <v>2.069001189675684E-4</v>
      </c>
      <c r="H66" s="16"/>
      <c r="I66" s="2">
        <v>1</v>
      </c>
      <c r="J66" s="12">
        <f t="shared" si="12"/>
        <v>4.0716612377850165E-4</v>
      </c>
      <c r="K66" s="13"/>
      <c r="L66" s="14" t="str">
        <f t="shared" si="15"/>
        <v/>
      </c>
      <c r="N66" s="12" t="str">
        <f t="shared" si="14"/>
        <v/>
      </c>
      <c r="O66" s="13">
        <v>1</v>
      </c>
      <c r="P66" s="14">
        <f t="shared" si="13"/>
        <v>3.8022813688212928E-3</v>
      </c>
    </row>
    <row r="67" spans="1:16" x14ac:dyDescent="0.25">
      <c r="A67" s="2" t="s">
        <v>199</v>
      </c>
      <c r="B67" s="2">
        <v>1</v>
      </c>
      <c r="C67" s="15">
        <f t="shared" si="9"/>
        <v>6.2889126470033326E-5</v>
      </c>
      <c r="D67" s="13"/>
      <c r="E67" s="14" t="str">
        <f t="shared" si="10"/>
        <v xml:space="preserve"> </v>
      </c>
      <c r="F67" s="2">
        <f t="shared" si="6"/>
        <v>1</v>
      </c>
      <c r="G67" s="12">
        <f t="shared" si="11"/>
        <v>5.1725029741892099E-5</v>
      </c>
      <c r="H67" s="16"/>
      <c r="I67" s="2">
        <v>1</v>
      </c>
      <c r="J67" s="12">
        <f t="shared" si="12"/>
        <v>4.0716612377850165E-4</v>
      </c>
      <c r="K67" s="13"/>
      <c r="L67" s="14" t="str">
        <f t="shared" si="15"/>
        <v/>
      </c>
      <c r="N67" s="12" t="str">
        <f t="shared" si="14"/>
        <v/>
      </c>
      <c r="O67" s="13"/>
      <c r="P67" s="14" t="str">
        <f t="shared" si="13"/>
        <v/>
      </c>
    </row>
    <row r="68" spans="1:16" x14ac:dyDescent="0.25">
      <c r="A68" s="2" t="s">
        <v>69</v>
      </c>
      <c r="B68" s="2">
        <v>9</v>
      </c>
      <c r="C68" s="15">
        <f t="shared" si="9"/>
        <v>5.6600213823029995E-4</v>
      </c>
      <c r="D68" s="13"/>
      <c r="E68" s="14" t="str">
        <f t="shared" si="10"/>
        <v xml:space="preserve"> </v>
      </c>
      <c r="F68" s="2">
        <f t="shared" si="6"/>
        <v>9</v>
      </c>
      <c r="G68" s="12">
        <f t="shared" si="11"/>
        <v>4.6552526767702892E-4</v>
      </c>
      <c r="H68" s="16"/>
      <c r="I68" s="2">
        <v>2</v>
      </c>
      <c r="J68" s="12">
        <f t="shared" si="12"/>
        <v>8.1433224755700329E-4</v>
      </c>
      <c r="K68" s="13"/>
      <c r="L68" s="14" t="str">
        <f t="shared" si="15"/>
        <v/>
      </c>
      <c r="N68" s="12" t="str">
        <f t="shared" si="14"/>
        <v/>
      </c>
      <c r="O68" s="13"/>
      <c r="P68" s="14" t="str">
        <f t="shared" si="13"/>
        <v/>
      </c>
    </row>
    <row r="69" spans="1:16" x14ac:dyDescent="0.25">
      <c r="A69" s="2" t="s">
        <v>70</v>
      </c>
      <c r="B69" s="2">
        <v>33</v>
      </c>
      <c r="C69" s="15">
        <f t="shared" ref="C69:C85" si="16">IF(B69&gt;0,B69/$B$98," ")</f>
        <v>2.0753411735111001E-3</v>
      </c>
      <c r="D69" s="13">
        <v>17</v>
      </c>
      <c r="E69" s="14">
        <f t="shared" ref="E69:E82" si="17">IF(D69&gt;0,D69/$D$98," ")</f>
        <v>4.9533799533799531E-3</v>
      </c>
      <c r="F69" s="2">
        <f t="shared" si="6"/>
        <v>50</v>
      </c>
      <c r="G69" s="12">
        <f t="shared" ref="G69:G82" si="18">IF(F69&gt;0,F69/$F$98," ")</f>
        <v>2.586251487094605E-3</v>
      </c>
      <c r="H69" s="16"/>
      <c r="I69" s="2">
        <v>10</v>
      </c>
      <c r="J69" s="12">
        <f t="shared" ref="J69:J81" si="19">IF(I69&gt;0,I69/$I$98,"")</f>
        <v>4.0716612377850164E-3</v>
      </c>
      <c r="K69" s="13"/>
      <c r="L69" s="14" t="str">
        <f t="shared" si="15"/>
        <v/>
      </c>
      <c r="M69" s="2">
        <v>5</v>
      </c>
      <c r="N69" s="12">
        <f t="shared" si="14"/>
        <v>6.648936170212766E-3</v>
      </c>
      <c r="O69" s="13">
        <v>1</v>
      </c>
      <c r="P69" s="14">
        <f t="shared" ref="P69:P73" si="20">IF(O69&gt;0,O69/$O$98,"")</f>
        <v>3.8022813688212928E-3</v>
      </c>
    </row>
    <row r="70" spans="1:16" x14ac:dyDescent="0.25">
      <c r="A70" s="2" t="s">
        <v>71</v>
      </c>
      <c r="B70" s="2">
        <v>2</v>
      </c>
      <c r="C70" s="15">
        <f t="shared" si="16"/>
        <v>1.2577825294006665E-4</v>
      </c>
      <c r="D70" s="13">
        <v>1</v>
      </c>
      <c r="E70" s="14">
        <f t="shared" si="17"/>
        <v>2.9137529137529138E-4</v>
      </c>
      <c r="F70" s="2">
        <f t="shared" si="6"/>
        <v>3</v>
      </c>
      <c r="G70" s="12">
        <f t="shared" si="18"/>
        <v>1.5517508922567632E-4</v>
      </c>
      <c r="H70" s="16"/>
      <c r="J70" s="12" t="str">
        <f t="shared" si="19"/>
        <v/>
      </c>
      <c r="K70" s="13"/>
      <c r="L70" s="14" t="str">
        <f t="shared" si="15"/>
        <v/>
      </c>
      <c r="N70" s="12" t="str">
        <f t="shared" ref="N70:N81" si="21">IF(M70&gt;0,M70/$M$98,"")</f>
        <v/>
      </c>
      <c r="O70" s="13"/>
      <c r="P70" s="14" t="str">
        <f t="shared" si="20"/>
        <v/>
      </c>
    </row>
    <row r="71" spans="1:16" x14ac:dyDescent="0.25">
      <c r="A71" s="2" t="s">
        <v>72</v>
      </c>
      <c r="B71" s="2">
        <v>8</v>
      </c>
      <c r="C71" s="15">
        <f t="shared" si="16"/>
        <v>5.0311301176026661E-4</v>
      </c>
      <c r="D71" s="13">
        <v>1</v>
      </c>
      <c r="E71" s="14">
        <f t="shared" si="17"/>
        <v>2.9137529137529138E-4</v>
      </c>
      <c r="F71" s="2">
        <f t="shared" ref="F71:F81" si="22">IF(B71+D71&gt;0,B71+D71," ")</f>
        <v>9</v>
      </c>
      <c r="G71" s="12">
        <f t="shared" si="18"/>
        <v>4.6552526767702892E-4</v>
      </c>
      <c r="H71" s="16"/>
      <c r="I71" s="2">
        <v>4</v>
      </c>
      <c r="J71" s="12">
        <f t="shared" si="19"/>
        <v>1.6286644951140066E-3</v>
      </c>
      <c r="K71" s="13"/>
      <c r="L71" s="14" t="str">
        <f t="shared" si="15"/>
        <v/>
      </c>
      <c r="N71" s="12" t="str">
        <f t="shared" si="21"/>
        <v/>
      </c>
      <c r="O71" s="13"/>
      <c r="P71" s="14" t="str">
        <f t="shared" si="20"/>
        <v/>
      </c>
    </row>
    <row r="72" spans="1:16" x14ac:dyDescent="0.25">
      <c r="A72" s="2" t="s">
        <v>73</v>
      </c>
      <c r="B72" s="2">
        <v>49</v>
      </c>
      <c r="C72" s="15">
        <f t="shared" si="16"/>
        <v>3.0815671970316331E-3</v>
      </c>
      <c r="D72" s="13">
        <v>10</v>
      </c>
      <c r="E72" s="14">
        <f t="shared" si="17"/>
        <v>2.913752913752914E-3</v>
      </c>
      <c r="F72" s="2">
        <f t="shared" si="22"/>
        <v>59</v>
      </c>
      <c r="G72" s="12">
        <f t="shared" si="18"/>
        <v>3.051776754771634E-3</v>
      </c>
      <c r="H72" s="16"/>
      <c r="I72" s="2">
        <v>9</v>
      </c>
      <c r="J72" s="12">
        <f t="shared" si="19"/>
        <v>3.6644951140065146E-3</v>
      </c>
      <c r="K72" s="13">
        <v>4</v>
      </c>
      <c r="L72" s="14">
        <f t="shared" si="15"/>
        <v>2.6437541308658294E-3</v>
      </c>
      <c r="M72" s="2">
        <v>4</v>
      </c>
      <c r="N72" s="12">
        <f t="shared" si="21"/>
        <v>5.3191489361702126E-3</v>
      </c>
      <c r="O72" s="13">
        <v>2</v>
      </c>
      <c r="P72" s="14">
        <f t="shared" si="20"/>
        <v>7.6045627376425855E-3</v>
      </c>
    </row>
    <row r="73" spans="1:16" x14ac:dyDescent="0.25">
      <c r="A73" s="2" t="s">
        <v>74</v>
      </c>
      <c r="B73" s="2">
        <v>443</v>
      </c>
      <c r="C73" s="15">
        <f t="shared" si="16"/>
        <v>2.7859883026224767E-2</v>
      </c>
      <c r="D73" s="13">
        <v>56</v>
      </c>
      <c r="E73" s="14">
        <f t="shared" si="17"/>
        <v>1.6317016317016316E-2</v>
      </c>
      <c r="F73" s="2">
        <f t="shared" si="22"/>
        <v>499</v>
      </c>
      <c r="G73" s="12">
        <f t="shared" si="18"/>
        <v>2.5810789841204159E-2</v>
      </c>
      <c r="H73" s="16"/>
      <c r="I73" s="2">
        <v>50</v>
      </c>
      <c r="J73" s="12">
        <f t="shared" si="19"/>
        <v>2.035830618892508E-2</v>
      </c>
      <c r="K73" s="13">
        <v>51</v>
      </c>
      <c r="L73" s="14">
        <f t="shared" si="15"/>
        <v>3.3707865168539325E-2</v>
      </c>
      <c r="M73" s="2">
        <v>15</v>
      </c>
      <c r="N73" s="12">
        <f t="shared" si="21"/>
        <v>1.9946808510638299E-2</v>
      </c>
      <c r="O73" s="13">
        <v>5</v>
      </c>
      <c r="P73" s="14">
        <f t="shared" si="20"/>
        <v>1.9011406844106463E-2</v>
      </c>
    </row>
    <row r="74" spans="1:16" x14ac:dyDescent="0.25">
      <c r="A74" s="2" t="s">
        <v>75</v>
      </c>
      <c r="B74" s="2">
        <v>3</v>
      </c>
      <c r="C74" s="15">
        <f t="shared" si="16"/>
        <v>1.8866737941009999E-4</v>
      </c>
      <c r="D74" s="13">
        <v>1</v>
      </c>
      <c r="E74" s="14">
        <f t="shared" si="17"/>
        <v>2.9137529137529138E-4</v>
      </c>
      <c r="F74" s="2">
        <f t="shared" si="22"/>
        <v>4</v>
      </c>
      <c r="G74" s="12">
        <f t="shared" si="18"/>
        <v>2.069001189675684E-4</v>
      </c>
      <c r="H74" s="16"/>
      <c r="I74" s="2">
        <v>1</v>
      </c>
      <c r="J74" s="12">
        <f t="shared" si="19"/>
        <v>4.0716612377850165E-4</v>
      </c>
      <c r="K74" s="13"/>
      <c r="L74" s="14" t="str">
        <f t="shared" si="15"/>
        <v/>
      </c>
      <c r="N74" s="12" t="str">
        <f t="shared" si="21"/>
        <v/>
      </c>
      <c r="O74" s="13"/>
      <c r="P74" s="14"/>
    </row>
    <row r="75" spans="1:16" x14ac:dyDescent="0.25">
      <c r="A75" s="2" t="s">
        <v>76</v>
      </c>
      <c r="B75" s="2">
        <v>81</v>
      </c>
      <c r="C75" s="15">
        <f t="shared" si="16"/>
        <v>5.0940192440726995E-3</v>
      </c>
      <c r="D75" s="13">
        <v>8</v>
      </c>
      <c r="E75" s="14">
        <f t="shared" si="17"/>
        <v>2.331002331002331E-3</v>
      </c>
      <c r="F75" s="2">
        <f t="shared" si="22"/>
        <v>89</v>
      </c>
      <c r="G75" s="12">
        <f t="shared" si="18"/>
        <v>4.6035276470283966E-3</v>
      </c>
      <c r="H75" s="16"/>
      <c r="I75" s="2">
        <v>13</v>
      </c>
      <c r="J75" s="12">
        <f t="shared" si="19"/>
        <v>5.2931596091205209E-3</v>
      </c>
      <c r="K75" s="13">
        <v>5</v>
      </c>
      <c r="L75" s="14">
        <f t="shared" si="15"/>
        <v>3.3046926635822869E-3</v>
      </c>
      <c r="N75" s="12" t="str">
        <f t="shared" si="21"/>
        <v/>
      </c>
      <c r="O75" s="13">
        <v>3</v>
      </c>
      <c r="P75" s="14">
        <f t="shared" ref="P75:P81" si="23">IF(O75&gt;0,O75/$O$98,"")</f>
        <v>1.1406844106463879E-2</v>
      </c>
    </row>
    <row r="76" spans="1:16" x14ac:dyDescent="0.25">
      <c r="A76" s="2" t="s">
        <v>77</v>
      </c>
      <c r="B76" s="2">
        <v>23</v>
      </c>
      <c r="C76" s="15">
        <f t="shared" si="16"/>
        <v>1.4464499088107667E-3</v>
      </c>
      <c r="D76" s="13">
        <v>4</v>
      </c>
      <c r="E76" s="14">
        <f t="shared" si="17"/>
        <v>1.1655011655011655E-3</v>
      </c>
      <c r="F76" s="2">
        <f t="shared" si="22"/>
        <v>27</v>
      </c>
      <c r="G76" s="12">
        <f t="shared" si="18"/>
        <v>1.3965758030310867E-3</v>
      </c>
      <c r="H76" s="16"/>
      <c r="I76" s="2">
        <v>5</v>
      </c>
      <c r="J76" s="12">
        <f t="shared" si="19"/>
        <v>2.0358306188925082E-3</v>
      </c>
      <c r="K76" s="13">
        <v>1</v>
      </c>
      <c r="L76" s="14">
        <f t="shared" si="15"/>
        <v>6.6093853271645734E-4</v>
      </c>
      <c r="M76" s="2">
        <v>2</v>
      </c>
      <c r="N76" s="12">
        <f t="shared" si="21"/>
        <v>2.6595744680851063E-3</v>
      </c>
      <c r="O76" s="13"/>
      <c r="P76" s="14" t="str">
        <f t="shared" si="23"/>
        <v/>
      </c>
    </row>
    <row r="77" spans="1:16" x14ac:dyDescent="0.25">
      <c r="A77" s="2" t="s">
        <v>78</v>
      </c>
      <c r="B77" s="2">
        <v>15</v>
      </c>
      <c r="C77" s="15">
        <f t="shared" si="16"/>
        <v>9.4333689705049999E-4</v>
      </c>
      <c r="D77" s="13"/>
      <c r="E77" s="14" t="str">
        <f t="shared" si="17"/>
        <v xml:space="preserve"> </v>
      </c>
      <c r="F77" s="2">
        <f t="shared" si="22"/>
        <v>15</v>
      </c>
      <c r="G77" s="12">
        <f t="shared" si="18"/>
        <v>7.758754461283815E-4</v>
      </c>
      <c r="H77" s="16"/>
      <c r="I77" s="2">
        <v>1</v>
      </c>
      <c r="J77" s="12">
        <f t="shared" si="19"/>
        <v>4.0716612377850165E-4</v>
      </c>
      <c r="K77" s="13"/>
      <c r="L77" s="14" t="str">
        <f t="shared" si="15"/>
        <v/>
      </c>
      <c r="N77" s="12" t="str">
        <f t="shared" si="21"/>
        <v/>
      </c>
      <c r="O77" s="13"/>
      <c r="P77" s="14" t="str">
        <f t="shared" si="23"/>
        <v/>
      </c>
    </row>
    <row r="78" spans="1:16" x14ac:dyDescent="0.25">
      <c r="A78" s="2" t="s">
        <v>79</v>
      </c>
      <c r="B78" s="2">
        <v>8</v>
      </c>
      <c r="C78" s="15">
        <f t="shared" si="16"/>
        <v>5.0311301176026661E-4</v>
      </c>
      <c r="D78" s="13">
        <v>1</v>
      </c>
      <c r="E78" s="14">
        <f t="shared" si="17"/>
        <v>2.9137529137529138E-4</v>
      </c>
      <c r="F78" s="2">
        <f t="shared" si="22"/>
        <v>9</v>
      </c>
      <c r="G78" s="12">
        <f t="shared" si="18"/>
        <v>4.6552526767702892E-4</v>
      </c>
      <c r="H78" s="16"/>
      <c r="I78" s="2">
        <v>1</v>
      </c>
      <c r="J78" s="12">
        <f t="shared" si="19"/>
        <v>4.0716612377850165E-4</v>
      </c>
      <c r="K78" s="13">
        <v>1</v>
      </c>
      <c r="L78" s="14">
        <f t="shared" ref="L78:L81" si="24">IF(K78&gt;0,K78/$K$98,"")</f>
        <v>6.6093853271645734E-4</v>
      </c>
      <c r="M78" s="2">
        <v>1</v>
      </c>
      <c r="N78" s="12">
        <f t="shared" si="21"/>
        <v>1.3297872340425532E-3</v>
      </c>
      <c r="O78" s="13"/>
      <c r="P78" s="14" t="str">
        <f t="shared" si="23"/>
        <v/>
      </c>
    </row>
    <row r="79" spans="1:16" x14ac:dyDescent="0.25">
      <c r="A79" s="2" t="s">
        <v>80</v>
      </c>
      <c r="B79" s="13">
        <v>68</v>
      </c>
      <c r="C79" s="15">
        <f t="shared" si="16"/>
        <v>4.2764605999622667E-3</v>
      </c>
      <c r="D79" s="13">
        <v>36</v>
      </c>
      <c r="E79" s="14">
        <f t="shared" si="17"/>
        <v>1.048951048951049E-2</v>
      </c>
      <c r="F79" s="2">
        <f t="shared" si="22"/>
        <v>104</v>
      </c>
      <c r="G79" s="12">
        <f t="shared" si="18"/>
        <v>5.3794030931567788E-3</v>
      </c>
      <c r="H79" s="16"/>
      <c r="I79" s="2">
        <v>15</v>
      </c>
      <c r="J79" s="14">
        <f t="shared" si="19"/>
        <v>6.1074918566775245E-3</v>
      </c>
      <c r="K79" s="2">
        <v>6</v>
      </c>
      <c r="L79" s="14">
        <f t="shared" si="24"/>
        <v>3.9656311962987445E-3</v>
      </c>
      <c r="M79" s="2">
        <v>4</v>
      </c>
      <c r="N79" s="12">
        <f t="shared" si="21"/>
        <v>5.3191489361702126E-3</v>
      </c>
      <c r="O79" s="13">
        <v>1</v>
      </c>
      <c r="P79" s="14">
        <f t="shared" si="23"/>
        <v>3.8022813688212928E-3</v>
      </c>
    </row>
    <row r="80" spans="1:16" x14ac:dyDescent="0.25">
      <c r="A80" s="2" t="s">
        <v>81</v>
      </c>
      <c r="B80" s="13">
        <v>874</v>
      </c>
      <c r="C80" s="15">
        <f t="shared" si="16"/>
        <v>5.4965096534809132E-2</v>
      </c>
      <c r="D80" s="13">
        <v>222</v>
      </c>
      <c r="E80" s="14">
        <f t="shared" si="17"/>
        <v>6.4685314685314688E-2</v>
      </c>
      <c r="F80" s="2">
        <f t="shared" si="22"/>
        <v>1096</v>
      </c>
      <c r="G80" s="12">
        <f t="shared" si="18"/>
        <v>5.6690632597113745E-2</v>
      </c>
      <c r="H80" s="16"/>
      <c r="I80" s="2">
        <v>182</v>
      </c>
      <c r="J80" s="12">
        <f t="shared" si="19"/>
        <v>7.4104234527687302E-2</v>
      </c>
      <c r="K80" s="13">
        <v>74</v>
      </c>
      <c r="L80" s="14">
        <f t="shared" si="24"/>
        <v>4.8909451421017845E-2</v>
      </c>
      <c r="M80" s="2">
        <v>42</v>
      </c>
      <c r="N80" s="12">
        <f t="shared" si="21"/>
        <v>5.5851063829787231E-2</v>
      </c>
      <c r="O80" s="13">
        <v>19</v>
      </c>
      <c r="P80" s="14">
        <f t="shared" si="23"/>
        <v>7.2243346007604556E-2</v>
      </c>
    </row>
    <row r="81" spans="1:16" x14ac:dyDescent="0.25">
      <c r="A81" s="2" t="s">
        <v>82</v>
      </c>
      <c r="B81" s="13">
        <v>2</v>
      </c>
      <c r="C81" s="15">
        <f t="shared" si="16"/>
        <v>1.2577825294006665E-4</v>
      </c>
      <c r="D81" s="13"/>
      <c r="E81" s="14" t="str">
        <f t="shared" si="17"/>
        <v xml:space="preserve"> </v>
      </c>
      <c r="F81" s="2">
        <f t="shared" si="22"/>
        <v>2</v>
      </c>
      <c r="G81" s="12">
        <f t="shared" si="18"/>
        <v>1.034500594837842E-4</v>
      </c>
      <c r="H81" s="16"/>
      <c r="J81" s="12" t="str">
        <f t="shared" si="19"/>
        <v/>
      </c>
      <c r="K81" s="13"/>
      <c r="L81" s="14" t="str">
        <f t="shared" si="24"/>
        <v/>
      </c>
      <c r="N81" s="12" t="str">
        <f t="shared" si="21"/>
        <v/>
      </c>
      <c r="O81" s="13"/>
      <c r="P81" s="14" t="str">
        <f t="shared" si="23"/>
        <v/>
      </c>
    </row>
    <row r="82" spans="1:16" x14ac:dyDescent="0.25">
      <c r="B82" s="13">
        <f>SUM(B5:B81)</f>
        <v>15296</v>
      </c>
      <c r="C82" s="15">
        <f t="shared" si="16"/>
        <v>0.9619520784856298</v>
      </c>
      <c r="D82" s="13">
        <f>SUM(D5:D81)</f>
        <v>2560</v>
      </c>
      <c r="E82" s="14">
        <f t="shared" si="17"/>
        <v>0.74592074592074598</v>
      </c>
      <c r="F82" s="17">
        <f>SUM(F5:F81)</f>
        <v>17856</v>
      </c>
      <c r="G82" s="12">
        <f t="shared" si="18"/>
        <v>0.92360213107122535</v>
      </c>
      <c r="H82" s="16"/>
      <c r="I82" s="2">
        <f>SUM(I5:I81)</f>
        <v>2381</v>
      </c>
      <c r="J82" s="12">
        <f>IF(I82&gt;0,I82/$B$98," ")</f>
        <v>0.14973901012514937</v>
      </c>
      <c r="K82" s="13">
        <f>SUM(K5:K81)</f>
        <v>1448</v>
      </c>
      <c r="L82" s="14">
        <f>IF(K82&gt;0,K82/$B$98," ")</f>
        <v>9.1063455128608264E-2</v>
      </c>
      <c r="M82" s="2">
        <f>SUM(M5:M81)</f>
        <v>597</v>
      </c>
      <c r="N82" s="12">
        <f>IF(M82&gt;0,M82/$B$98," ")</f>
        <v>3.7544808502609897E-2</v>
      </c>
      <c r="O82" s="13">
        <f>SUM(O5:O81)</f>
        <v>164</v>
      </c>
      <c r="P82" s="14">
        <f>IF(O82&gt;0,O82/$B$98," ")</f>
        <v>1.0313816741085466E-2</v>
      </c>
    </row>
    <row r="83" spans="1:16" x14ac:dyDescent="0.25">
      <c r="A83" s="18" t="s">
        <v>83</v>
      </c>
      <c r="B83" s="13">
        <v>36</v>
      </c>
      <c r="C83" s="15">
        <f t="shared" si="16"/>
        <v>2.2640085529211998E-3</v>
      </c>
      <c r="D83" s="13">
        <v>8</v>
      </c>
      <c r="E83" s="14">
        <f>IF(D83&gt;0,D83/$B$98," ")</f>
        <v>5.0311301176026661E-4</v>
      </c>
      <c r="F83" s="2">
        <f t="shared" ref="F83:F84" si="25">IF(B83+D83&gt;0,B83+D83," ")</f>
        <v>44</v>
      </c>
      <c r="G83" s="12">
        <f>IF(F83&gt;0,F83/$B$98," ")</f>
        <v>2.7671215646814665E-3</v>
      </c>
      <c r="H83" s="16"/>
      <c r="J83" s="12"/>
      <c r="K83" s="13"/>
      <c r="L83" s="14"/>
      <c r="N83" s="12"/>
      <c r="O83" s="13"/>
      <c r="P83" s="14"/>
    </row>
    <row r="84" spans="1:16" x14ac:dyDescent="0.25">
      <c r="A84" s="18" t="s">
        <v>84</v>
      </c>
      <c r="B84" s="13">
        <v>7</v>
      </c>
      <c r="C84" s="15">
        <f t="shared" si="16"/>
        <v>4.4022388529023332E-4</v>
      </c>
      <c r="D84" s="13">
        <v>3</v>
      </c>
      <c r="E84" s="14">
        <f>IF(D84&gt;0,D84/$B$98," ")</f>
        <v>1.8866737941009999E-4</v>
      </c>
      <c r="F84" s="2">
        <f t="shared" si="25"/>
        <v>10</v>
      </c>
      <c r="G84" s="12">
        <f>IF(F84&gt;0,F84/$B$98," ")</f>
        <v>6.2889126470033329E-4</v>
      </c>
      <c r="H84" s="16"/>
      <c r="J84" s="12"/>
      <c r="K84" s="13"/>
      <c r="L84" s="14"/>
      <c r="N84" s="12"/>
      <c r="O84" s="13"/>
      <c r="P84" s="14"/>
    </row>
    <row r="85" spans="1:16" x14ac:dyDescent="0.25">
      <c r="A85" s="19" t="s">
        <v>85</v>
      </c>
      <c r="B85" s="20">
        <f>SUM(B82:B84)</f>
        <v>15339</v>
      </c>
      <c r="C85" s="21">
        <f t="shared" si="16"/>
        <v>0.9646563109238413</v>
      </c>
      <c r="D85" s="20">
        <f>SUM(D82:D84)</f>
        <v>2571</v>
      </c>
      <c r="E85" s="22">
        <f>IF(D85&gt;0,D85/$D$98," ")</f>
        <v>0.74912587412587417</v>
      </c>
      <c r="F85" s="19">
        <f>SUM(F82:F84)</f>
        <v>17910</v>
      </c>
      <c r="G85" s="23">
        <f>IF(F85&gt;0,F85/$F$98," ")</f>
        <v>0.92639528267728755</v>
      </c>
      <c r="H85" s="24"/>
      <c r="I85" s="19">
        <f>SUM(I82:I84)</f>
        <v>2381</v>
      </c>
      <c r="J85" s="23">
        <f>IF(I85&gt;0,I85/$I$98,"")</f>
        <v>0.96946254071661242</v>
      </c>
      <c r="K85" s="20">
        <f>SUM(K82:K84)</f>
        <v>1448</v>
      </c>
      <c r="L85" s="25">
        <f>IF(K85&gt;0,K85/$K$98,"")</f>
        <v>0.95703899537343029</v>
      </c>
      <c r="M85" s="19">
        <f>SUM(M82:M84)</f>
        <v>597</v>
      </c>
      <c r="N85" s="26">
        <f>IF(M85&gt;0,M85/$M$98,"")</f>
        <v>0.7938829787234043</v>
      </c>
      <c r="O85" s="20">
        <f>SUM(O82:O84)</f>
        <v>164</v>
      </c>
      <c r="P85" s="14">
        <f>IF(O85&gt;0,O85/$O$98,"")</f>
        <v>0.62357414448669202</v>
      </c>
    </row>
    <row r="86" spans="1:16" x14ac:dyDescent="0.25">
      <c r="J86" s="27"/>
    </row>
    <row r="87" spans="1:16" s="19" customFormat="1" ht="13.8" thickBot="1" x14ac:dyDescent="0.3">
      <c r="A87" s="4" t="s">
        <v>86</v>
      </c>
      <c r="B87" s="4"/>
      <c r="C87" s="4"/>
      <c r="D87" s="4"/>
      <c r="E87" s="4"/>
      <c r="F87" s="4"/>
      <c r="G87" s="4"/>
      <c r="H87" s="4"/>
      <c r="I87" s="4"/>
      <c r="J87" s="28"/>
      <c r="K87" s="4"/>
      <c r="L87" s="4"/>
      <c r="M87" s="4"/>
      <c r="N87" s="4"/>
      <c r="O87" s="4"/>
      <c r="P87" s="4"/>
    </row>
    <row r="88" spans="1:16" ht="13.8" thickTop="1" x14ac:dyDescent="0.25">
      <c r="A88" s="2" t="s">
        <v>87</v>
      </c>
      <c r="B88" s="13">
        <f>B63</f>
        <v>6742</v>
      </c>
      <c r="C88" s="29">
        <f t="shared" ref="C88:G88" si="26">C63</f>
        <v>0.42399849066096473</v>
      </c>
      <c r="D88" s="13">
        <f t="shared" si="26"/>
        <v>1268</v>
      </c>
      <c r="E88" s="29">
        <f t="shared" si="26"/>
        <v>0.36946386946386944</v>
      </c>
      <c r="F88" s="13">
        <f t="shared" si="26"/>
        <v>8010</v>
      </c>
      <c r="G88" s="29">
        <f t="shared" si="26"/>
        <v>0.41431748823255571</v>
      </c>
      <c r="H88" s="13"/>
      <c r="I88" s="13">
        <f t="shared" ref="I88:P88" si="27">I63</f>
        <v>976</v>
      </c>
      <c r="J88" s="29">
        <f t="shared" si="27"/>
        <v>0.3973941368078176</v>
      </c>
      <c r="K88" s="13">
        <f t="shared" si="27"/>
        <v>633</v>
      </c>
      <c r="L88" s="29">
        <f t="shared" si="27"/>
        <v>0.41837409120951752</v>
      </c>
      <c r="M88" s="13">
        <f t="shared" si="27"/>
        <v>312</v>
      </c>
      <c r="N88" s="29">
        <f t="shared" si="27"/>
        <v>0.41489361702127658</v>
      </c>
      <c r="O88" s="13">
        <f t="shared" si="27"/>
        <v>77</v>
      </c>
      <c r="P88" s="29">
        <f t="shared" si="27"/>
        <v>0.29277566539923955</v>
      </c>
    </row>
    <row r="89" spans="1:16" x14ac:dyDescent="0.25">
      <c r="A89" s="2" t="s">
        <v>88</v>
      </c>
      <c r="B89" s="13">
        <f>B51</f>
        <v>5451</v>
      </c>
      <c r="C89" s="30">
        <f t="shared" ref="C89:G89" si="28">C51</f>
        <v>0.34280862838815168</v>
      </c>
      <c r="D89" s="13">
        <f t="shared" si="28"/>
        <v>627</v>
      </c>
      <c r="E89" s="30">
        <f t="shared" si="28"/>
        <v>0.18269230769230768</v>
      </c>
      <c r="F89" s="13">
        <f t="shared" si="28"/>
        <v>6078</v>
      </c>
      <c r="G89" s="30">
        <f t="shared" si="28"/>
        <v>0.3143847307712202</v>
      </c>
      <c r="H89" s="13"/>
      <c r="I89" s="13">
        <f t="shared" ref="I89:P89" si="29">I51</f>
        <v>788</v>
      </c>
      <c r="J89" s="30">
        <f t="shared" si="29"/>
        <v>0.32084690553745926</v>
      </c>
      <c r="K89" s="13">
        <f t="shared" si="29"/>
        <v>552</v>
      </c>
      <c r="L89" s="30">
        <f t="shared" si="29"/>
        <v>0.36483807005948449</v>
      </c>
      <c r="M89" s="13">
        <f t="shared" si="29"/>
        <v>151</v>
      </c>
      <c r="N89" s="30">
        <f t="shared" si="29"/>
        <v>0.20079787234042554</v>
      </c>
      <c r="O89" s="13">
        <f t="shared" si="29"/>
        <v>32</v>
      </c>
      <c r="P89" s="30">
        <f t="shared" si="29"/>
        <v>0.12167300380228137</v>
      </c>
    </row>
    <row r="90" spans="1:16" x14ac:dyDescent="0.25">
      <c r="A90" s="2" t="s">
        <v>89</v>
      </c>
      <c r="B90" s="13">
        <f>B80</f>
        <v>874</v>
      </c>
      <c r="C90" s="30">
        <f t="shared" ref="C90:G90" si="30">C80</f>
        <v>5.4965096534809132E-2</v>
      </c>
      <c r="D90" s="13">
        <f t="shared" si="30"/>
        <v>222</v>
      </c>
      <c r="E90" s="30">
        <f t="shared" si="30"/>
        <v>6.4685314685314688E-2</v>
      </c>
      <c r="F90" s="13">
        <f t="shared" si="30"/>
        <v>1096</v>
      </c>
      <c r="G90" s="30">
        <f t="shared" si="30"/>
        <v>5.6690632597113745E-2</v>
      </c>
      <c r="H90" s="13"/>
      <c r="I90" s="13">
        <f t="shared" ref="I90:P90" si="31">I80</f>
        <v>182</v>
      </c>
      <c r="J90" s="30">
        <f t="shared" si="31"/>
        <v>7.4104234527687302E-2</v>
      </c>
      <c r="K90" s="13">
        <f t="shared" si="31"/>
        <v>74</v>
      </c>
      <c r="L90" s="30">
        <f t="shared" si="31"/>
        <v>4.8909451421017845E-2</v>
      </c>
      <c r="M90" s="13">
        <f t="shared" si="31"/>
        <v>42</v>
      </c>
      <c r="N90" s="30">
        <f t="shared" si="31"/>
        <v>5.5851063829787231E-2</v>
      </c>
      <c r="O90" s="13">
        <f t="shared" si="31"/>
        <v>19</v>
      </c>
      <c r="P90" s="30">
        <f t="shared" si="31"/>
        <v>7.2243346007604556E-2</v>
      </c>
    </row>
    <row r="91" spans="1:16" x14ac:dyDescent="0.25">
      <c r="A91" s="2" t="s">
        <v>90</v>
      </c>
      <c r="B91" s="13">
        <f>B28+B46+B73</f>
        <v>1167</v>
      </c>
      <c r="C91" s="30">
        <f t="shared" ref="C91:G91" si="32">C28+C46+C73</f>
        <v>7.33916105905289E-2</v>
      </c>
      <c r="D91" s="13">
        <f t="shared" si="32"/>
        <v>175</v>
      </c>
      <c r="E91" s="30">
        <f t="shared" si="32"/>
        <v>5.0990675990675999E-2</v>
      </c>
      <c r="F91" s="13">
        <f t="shared" si="32"/>
        <v>1342</v>
      </c>
      <c r="G91" s="30">
        <f t="shared" si="32"/>
        <v>6.9414989913619204E-2</v>
      </c>
      <c r="H91" s="13"/>
      <c r="I91" s="13">
        <f t="shared" ref="I91:P91" si="33">I28+I46+I73</f>
        <v>193</v>
      </c>
      <c r="J91" s="30">
        <f t="shared" si="33"/>
        <v>7.8583061889250808E-2</v>
      </c>
      <c r="K91" s="13">
        <f t="shared" si="33"/>
        <v>107</v>
      </c>
      <c r="L91" s="30">
        <f t="shared" si="33"/>
        <v>7.0720423000660934E-2</v>
      </c>
      <c r="M91" s="13">
        <f t="shared" si="33"/>
        <v>33</v>
      </c>
      <c r="N91" s="30">
        <f t="shared" si="33"/>
        <v>4.3882978723404256E-2</v>
      </c>
      <c r="O91" s="13">
        <f t="shared" si="33"/>
        <v>12</v>
      </c>
      <c r="P91" s="30">
        <f t="shared" si="33"/>
        <v>4.5627376425855515E-2</v>
      </c>
    </row>
    <row r="92" spans="1:16" x14ac:dyDescent="0.25">
      <c r="A92" s="2" t="s">
        <v>84</v>
      </c>
      <c r="B92" s="13">
        <f>B84</f>
        <v>7</v>
      </c>
      <c r="C92" s="30">
        <f t="shared" ref="C92:G92" si="34">C84</f>
        <v>4.4022388529023332E-4</v>
      </c>
      <c r="D92" s="13">
        <f t="shared" si="34"/>
        <v>3</v>
      </c>
      <c r="E92" s="30">
        <f t="shared" si="34"/>
        <v>1.8866737941009999E-4</v>
      </c>
      <c r="F92" s="13">
        <f t="shared" si="34"/>
        <v>10</v>
      </c>
      <c r="G92" s="30">
        <f t="shared" si="34"/>
        <v>6.2889126470033329E-4</v>
      </c>
      <c r="H92" s="13"/>
      <c r="I92" s="13">
        <f t="shared" ref="I92:P92" si="35">I84</f>
        <v>0</v>
      </c>
      <c r="J92" s="30">
        <f t="shared" si="35"/>
        <v>0</v>
      </c>
      <c r="K92" s="13">
        <f t="shared" si="35"/>
        <v>0</v>
      </c>
      <c r="L92" s="30">
        <f t="shared" si="35"/>
        <v>0</v>
      </c>
      <c r="M92" s="13">
        <f t="shared" si="35"/>
        <v>0</v>
      </c>
      <c r="N92" s="30">
        <f t="shared" si="35"/>
        <v>0</v>
      </c>
      <c r="O92" s="13">
        <f t="shared" si="35"/>
        <v>0</v>
      </c>
      <c r="P92" s="30">
        <f t="shared" si="35"/>
        <v>0</v>
      </c>
    </row>
    <row r="93" spans="1:16" x14ac:dyDescent="0.25">
      <c r="A93" s="31" t="s">
        <v>91</v>
      </c>
      <c r="B93" s="13">
        <f>SUM(B88:B92)</f>
        <v>14241</v>
      </c>
      <c r="C93" s="30">
        <f>SUM(C88:C92)</f>
        <v>0.89560405005974464</v>
      </c>
      <c r="D93" s="13">
        <f t="shared" ref="D93:P93" si="36">SUM(D88:D92)</f>
        <v>2295</v>
      </c>
      <c r="E93" s="30">
        <f t="shared" si="36"/>
        <v>0.66802083521157796</v>
      </c>
      <c r="F93" s="13">
        <f t="shared" si="36"/>
        <v>16536</v>
      </c>
      <c r="G93" s="30">
        <f t="shared" si="36"/>
        <v>0.85543673277920917</v>
      </c>
      <c r="H93" s="13"/>
      <c r="I93" s="13">
        <f t="shared" si="36"/>
        <v>2139</v>
      </c>
      <c r="J93" s="30">
        <f t="shared" si="36"/>
        <v>0.87092833876221498</v>
      </c>
      <c r="K93" s="13">
        <f t="shared" si="36"/>
        <v>1366</v>
      </c>
      <c r="L93" s="30">
        <f t="shared" si="36"/>
        <v>0.90284203569068078</v>
      </c>
      <c r="M93" s="13">
        <f t="shared" si="36"/>
        <v>538</v>
      </c>
      <c r="N93" s="30">
        <f t="shared" si="36"/>
        <v>0.71542553191489366</v>
      </c>
      <c r="O93" s="13">
        <f t="shared" si="36"/>
        <v>140</v>
      </c>
      <c r="P93" s="30">
        <f t="shared" si="36"/>
        <v>0.53231939163498099</v>
      </c>
    </row>
    <row r="94" spans="1:16" x14ac:dyDescent="0.25">
      <c r="A94" s="2" t="s">
        <v>92</v>
      </c>
      <c r="B94" s="13">
        <f>B95-B93</f>
        <v>1098</v>
      </c>
      <c r="C94" s="32">
        <f>B94/$B$98</f>
        <v>6.9052260864096604E-2</v>
      </c>
      <c r="D94" s="13">
        <f>D95-D93</f>
        <v>276</v>
      </c>
      <c r="E94" s="32">
        <f>D94/$D$98</f>
        <v>8.0419580419580416E-2</v>
      </c>
      <c r="F94" s="2">
        <f>F95-F93</f>
        <v>1374</v>
      </c>
      <c r="G94" s="32">
        <f>F94/$F$98</f>
        <v>7.1070190865359748E-2</v>
      </c>
      <c r="H94" s="16"/>
      <c r="I94" s="2">
        <f>I95-I93</f>
        <v>242</v>
      </c>
      <c r="J94" s="32">
        <f>I94/$I$98</f>
        <v>9.8534201954397396E-2</v>
      </c>
      <c r="K94" s="13">
        <f>K95-K93</f>
        <v>82</v>
      </c>
      <c r="L94" s="32">
        <f>K94/$K$98</f>
        <v>5.4196959682749506E-2</v>
      </c>
      <c r="M94" s="2">
        <f>M95-M93</f>
        <v>59</v>
      </c>
      <c r="N94" s="32">
        <f>M94/$M$98</f>
        <v>7.8457446808510634E-2</v>
      </c>
      <c r="O94" s="13">
        <f>O95-O93</f>
        <v>24</v>
      </c>
      <c r="P94" s="32">
        <f>O94/$O$98</f>
        <v>9.125475285171103E-2</v>
      </c>
    </row>
    <row r="95" spans="1:16" x14ac:dyDescent="0.25">
      <c r="A95" s="19" t="s">
        <v>93</v>
      </c>
      <c r="B95" s="20">
        <f>B85</f>
        <v>15339</v>
      </c>
      <c r="C95" s="33">
        <f>B95/$B$98</f>
        <v>0.9646563109238413</v>
      </c>
      <c r="D95" s="20">
        <f>D85</f>
        <v>2571</v>
      </c>
      <c r="E95" s="33">
        <f>D95/$D$98</f>
        <v>0.74912587412587417</v>
      </c>
      <c r="F95" s="19">
        <f>F85</f>
        <v>17910</v>
      </c>
      <c r="G95" s="33">
        <f>F95/$F$98</f>
        <v>0.92639528267728755</v>
      </c>
      <c r="H95" s="24"/>
      <c r="I95" s="19">
        <f>I85</f>
        <v>2381</v>
      </c>
      <c r="J95" s="33">
        <f>I95/$I$98</f>
        <v>0.96946254071661242</v>
      </c>
      <c r="K95" s="20">
        <f>K85</f>
        <v>1448</v>
      </c>
      <c r="L95" s="33">
        <f>K95/$K$98</f>
        <v>0.95703899537343029</v>
      </c>
      <c r="M95" s="19">
        <f>M85</f>
        <v>597</v>
      </c>
      <c r="N95" s="33">
        <f>M95/$M$98</f>
        <v>0.7938829787234043</v>
      </c>
      <c r="O95" s="20">
        <f>O85</f>
        <v>164</v>
      </c>
      <c r="P95" s="33">
        <f>O95/$O$98</f>
        <v>0.62357414448669202</v>
      </c>
    </row>
    <row r="96" spans="1:16" x14ac:dyDescent="0.25">
      <c r="A96" s="2" t="s">
        <v>94</v>
      </c>
      <c r="B96" s="13">
        <v>213</v>
      </c>
      <c r="C96" s="32">
        <f>B96/$B$98</f>
        <v>1.33953839381171E-2</v>
      </c>
      <c r="D96" s="13">
        <v>348</v>
      </c>
      <c r="E96" s="32">
        <f>D96/$D$98</f>
        <v>0.10139860139860139</v>
      </c>
      <c r="F96" s="2">
        <f>B96+D96</f>
        <v>561</v>
      </c>
      <c r="G96" s="32">
        <f>F96/$F$98</f>
        <v>2.9017741685201468E-2</v>
      </c>
      <c r="H96" s="16"/>
      <c r="I96" s="2">
        <v>44</v>
      </c>
      <c r="J96" s="32">
        <f>I96/$I$98</f>
        <v>1.7915309446254073E-2</v>
      </c>
      <c r="K96" s="13">
        <v>36</v>
      </c>
      <c r="L96" s="32">
        <f>K96/$K$98</f>
        <v>2.3793787177792465E-2</v>
      </c>
      <c r="M96" s="2">
        <v>31</v>
      </c>
      <c r="N96" s="32">
        <f>M96/$M$98</f>
        <v>4.1223404255319146E-2</v>
      </c>
      <c r="O96" s="13">
        <v>66</v>
      </c>
      <c r="P96" s="32">
        <f>O96/$O$98</f>
        <v>0.2509505703422053</v>
      </c>
    </row>
    <row r="97" spans="1:16" x14ac:dyDescent="0.25">
      <c r="A97" s="2" t="s">
        <v>95</v>
      </c>
      <c r="B97" s="13">
        <v>349</v>
      </c>
      <c r="C97" s="32">
        <f>B97/$B$98</f>
        <v>2.1948305138041631E-2</v>
      </c>
      <c r="D97" s="13">
        <v>513</v>
      </c>
      <c r="E97" s="32">
        <f>D97/$D$98</f>
        <v>0.14947552447552448</v>
      </c>
      <c r="F97" s="2">
        <f>B97+D97</f>
        <v>862</v>
      </c>
      <c r="G97" s="32">
        <f>F97/$F$98</f>
        <v>4.4586975637510989E-2</v>
      </c>
      <c r="H97" s="16"/>
      <c r="I97" s="2">
        <v>31</v>
      </c>
      <c r="J97" s="32">
        <f>I97/$I$98</f>
        <v>1.2622149837133551E-2</v>
      </c>
      <c r="K97" s="13">
        <v>29</v>
      </c>
      <c r="L97" s="32">
        <f>K97/$K$98</f>
        <v>1.9167217448777262E-2</v>
      </c>
      <c r="M97" s="2">
        <v>124</v>
      </c>
      <c r="N97" s="32">
        <f>M97/$M$98</f>
        <v>0.16489361702127658</v>
      </c>
      <c r="O97" s="13">
        <v>33</v>
      </c>
      <c r="P97" s="32">
        <f>O97/$O$98</f>
        <v>0.12547528517110265</v>
      </c>
    </row>
    <row r="98" spans="1:16" x14ac:dyDescent="0.25">
      <c r="B98" s="2">
        <f>SUM(B95:B97)</f>
        <v>15901</v>
      </c>
      <c r="D98" s="2">
        <f>SUM(D95:D97)</f>
        <v>3432</v>
      </c>
      <c r="F98" s="2">
        <f>SUM(F95:F97)</f>
        <v>19333</v>
      </c>
      <c r="I98" s="2">
        <f>SUM(I95:I97)</f>
        <v>2456</v>
      </c>
      <c r="K98" s="2">
        <f>SUM(K95:K97)</f>
        <v>1513</v>
      </c>
      <c r="M98" s="2">
        <f>SUM(M95:M97)</f>
        <v>752</v>
      </c>
      <c r="O98" s="2">
        <f>SUM(O95:O97)</f>
        <v>263</v>
      </c>
    </row>
    <row r="99" spans="1:16" x14ac:dyDescent="0.25">
      <c r="J99" s="34"/>
      <c r="N99" s="35"/>
    </row>
    <row r="100" spans="1:16" x14ac:dyDescent="0.25">
      <c r="J100" s="34"/>
    </row>
  </sheetData>
  <mergeCells count="7">
    <mergeCell ref="O4:P4"/>
    <mergeCell ref="B4:C4"/>
    <mergeCell ref="D4:E4"/>
    <mergeCell ref="F4:G4"/>
    <mergeCell ref="I4:J4"/>
    <mergeCell ref="K4:L4"/>
    <mergeCell ref="M4:N4"/>
  </mergeCells>
  <printOptions gridLines="1"/>
  <pageMargins left="0.6" right="0.47" top="0.46" bottom="0.5" header="0.2" footer="0.17"/>
  <pageSetup orientation="landscape" r:id="rId1"/>
  <headerFooter alignWithMargins="0">
    <oddFooter>&amp;ROIRA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workbookViewId="0">
      <pane xSplit="1" ySplit="4" topLeftCell="B41" activePane="bottomRight" state="frozen"/>
      <selection pane="topRight" activeCell="B1" sqref="B1"/>
      <selection pane="bottomLeft" activeCell="A5" sqref="A5"/>
      <selection pane="bottomRight" activeCell="A62" sqref="A62"/>
    </sheetView>
  </sheetViews>
  <sheetFormatPr defaultRowHeight="13.2" x14ac:dyDescent="0.25"/>
  <cols>
    <col min="1" max="1" width="25.6640625" customWidth="1"/>
    <col min="2" max="4" width="9.109375" customWidth="1"/>
    <col min="5" max="5" width="4.88671875" customWidth="1"/>
    <col min="6" max="6" width="9.109375" customWidth="1"/>
    <col min="7" max="7" width="11.6640625" customWidth="1"/>
    <col min="8" max="8" width="9.5546875" customWidth="1"/>
    <col min="9" max="9" width="10" customWidth="1"/>
    <col min="10" max="10" width="3.88671875" customWidth="1"/>
  </cols>
  <sheetData>
    <row r="1" spans="1:9" ht="15" x14ac:dyDescent="0.25">
      <c r="A1" s="36" t="s">
        <v>97</v>
      </c>
    </row>
    <row r="2" spans="1:9" ht="15" x14ac:dyDescent="0.25">
      <c r="A2" s="36" t="s">
        <v>198</v>
      </c>
    </row>
    <row r="4" spans="1:9" x14ac:dyDescent="0.25">
      <c r="A4" s="37"/>
      <c r="B4" s="38" t="s">
        <v>1</v>
      </c>
      <c r="C4" s="38" t="s">
        <v>2</v>
      </c>
      <c r="D4" s="38" t="s">
        <v>3</v>
      </c>
      <c r="E4" s="37"/>
      <c r="F4" s="38" t="s">
        <v>4</v>
      </c>
      <c r="G4" s="38" t="s">
        <v>5</v>
      </c>
      <c r="H4" s="38" t="s">
        <v>6</v>
      </c>
      <c r="I4" s="38" t="s">
        <v>7</v>
      </c>
    </row>
    <row r="5" spans="1:9" x14ac:dyDescent="0.25">
      <c r="A5" t="s">
        <v>98</v>
      </c>
      <c r="B5">
        <v>6</v>
      </c>
      <c r="C5">
        <v>4</v>
      </c>
      <c r="D5">
        <f t="shared" ref="D5:D64" si="0">SUM(B5:C5)</f>
        <v>10</v>
      </c>
      <c r="G5">
        <v>1</v>
      </c>
      <c r="H5">
        <v>2</v>
      </c>
    </row>
    <row r="6" spans="1:9" x14ac:dyDescent="0.25">
      <c r="A6" t="s">
        <v>189</v>
      </c>
      <c r="B6">
        <v>1</v>
      </c>
      <c r="D6">
        <f t="shared" si="0"/>
        <v>1</v>
      </c>
      <c r="F6">
        <v>1</v>
      </c>
    </row>
    <row r="7" spans="1:9" x14ac:dyDescent="0.25">
      <c r="A7" t="s">
        <v>99</v>
      </c>
      <c r="B7">
        <v>1</v>
      </c>
      <c r="C7">
        <v>5</v>
      </c>
      <c r="D7">
        <f t="shared" si="0"/>
        <v>6</v>
      </c>
      <c r="H7">
        <v>1</v>
      </c>
      <c r="I7">
        <v>2</v>
      </c>
    </row>
    <row r="8" spans="1:9" x14ac:dyDescent="0.25">
      <c r="A8" t="s">
        <v>100</v>
      </c>
      <c r="B8">
        <v>1</v>
      </c>
      <c r="D8">
        <f t="shared" si="0"/>
        <v>1</v>
      </c>
    </row>
    <row r="9" spans="1:9" x14ac:dyDescent="0.25">
      <c r="A9" t="s">
        <v>101</v>
      </c>
      <c r="B9">
        <v>6</v>
      </c>
      <c r="C9">
        <v>8</v>
      </c>
      <c r="D9">
        <f t="shared" si="0"/>
        <v>14</v>
      </c>
      <c r="F9">
        <v>2</v>
      </c>
      <c r="G9">
        <v>2</v>
      </c>
      <c r="H9">
        <v>7</v>
      </c>
    </row>
    <row r="10" spans="1:9" x14ac:dyDescent="0.25">
      <c r="A10" t="s">
        <v>190</v>
      </c>
      <c r="B10">
        <v>1</v>
      </c>
      <c r="D10">
        <f t="shared" si="0"/>
        <v>1</v>
      </c>
    </row>
    <row r="11" spans="1:9" x14ac:dyDescent="0.25">
      <c r="A11" t="s">
        <v>102</v>
      </c>
      <c r="B11">
        <v>44</v>
      </c>
      <c r="C11">
        <v>32</v>
      </c>
      <c r="D11">
        <f t="shared" si="0"/>
        <v>76</v>
      </c>
      <c r="F11">
        <v>10</v>
      </c>
      <c r="G11">
        <v>2</v>
      </c>
      <c r="H11">
        <v>3</v>
      </c>
    </row>
    <row r="12" spans="1:9" x14ac:dyDescent="0.25">
      <c r="A12" t="s">
        <v>103</v>
      </c>
      <c r="B12">
        <v>94</v>
      </c>
      <c r="C12">
        <v>113</v>
      </c>
      <c r="D12">
        <f t="shared" si="0"/>
        <v>207</v>
      </c>
      <c r="G12">
        <v>8</v>
      </c>
      <c r="H12">
        <v>31</v>
      </c>
      <c r="I12">
        <v>8</v>
      </c>
    </row>
    <row r="13" spans="1:9" x14ac:dyDescent="0.25">
      <c r="A13" t="s">
        <v>104</v>
      </c>
      <c r="B13">
        <v>8</v>
      </c>
      <c r="C13">
        <v>4</v>
      </c>
      <c r="D13">
        <f t="shared" si="0"/>
        <v>12</v>
      </c>
      <c r="G13">
        <v>1</v>
      </c>
    </row>
    <row r="14" spans="1:9" x14ac:dyDescent="0.25">
      <c r="A14" t="s">
        <v>105</v>
      </c>
      <c r="B14">
        <v>1</v>
      </c>
      <c r="D14">
        <f t="shared" si="0"/>
        <v>1</v>
      </c>
      <c r="G14">
        <v>1</v>
      </c>
    </row>
    <row r="15" spans="1:9" x14ac:dyDescent="0.25">
      <c r="A15" t="s">
        <v>106</v>
      </c>
      <c r="B15">
        <v>1</v>
      </c>
      <c r="D15">
        <f t="shared" si="0"/>
        <v>1</v>
      </c>
      <c r="F15">
        <v>1</v>
      </c>
    </row>
    <row r="16" spans="1:9" x14ac:dyDescent="0.25">
      <c r="A16" t="s">
        <v>107</v>
      </c>
      <c r="B16">
        <v>1</v>
      </c>
      <c r="D16">
        <f t="shared" si="0"/>
        <v>1</v>
      </c>
    </row>
    <row r="17" spans="1:9" x14ac:dyDescent="0.25">
      <c r="A17" t="s">
        <v>108</v>
      </c>
      <c r="B17">
        <v>1</v>
      </c>
      <c r="C17">
        <v>2</v>
      </c>
      <c r="D17">
        <f t="shared" si="0"/>
        <v>3</v>
      </c>
      <c r="H17">
        <v>1</v>
      </c>
    </row>
    <row r="18" spans="1:9" x14ac:dyDescent="0.25">
      <c r="A18" t="s">
        <v>109</v>
      </c>
      <c r="B18">
        <v>4</v>
      </c>
      <c r="C18">
        <v>3</v>
      </c>
      <c r="D18">
        <f t="shared" si="0"/>
        <v>7</v>
      </c>
      <c r="F18">
        <v>1</v>
      </c>
      <c r="H18">
        <v>1</v>
      </c>
    </row>
    <row r="19" spans="1:9" x14ac:dyDescent="0.25">
      <c r="A19" t="s">
        <v>110</v>
      </c>
      <c r="C19">
        <v>3</v>
      </c>
      <c r="D19">
        <f t="shared" si="0"/>
        <v>3</v>
      </c>
      <c r="I19">
        <v>1</v>
      </c>
    </row>
    <row r="20" spans="1:9" x14ac:dyDescent="0.25">
      <c r="A20" t="s">
        <v>111</v>
      </c>
      <c r="C20">
        <v>4</v>
      </c>
      <c r="D20">
        <f t="shared" si="0"/>
        <v>4</v>
      </c>
    </row>
    <row r="21" spans="1:9" x14ac:dyDescent="0.25">
      <c r="A21" t="s">
        <v>112</v>
      </c>
      <c r="B21">
        <v>1</v>
      </c>
      <c r="D21">
        <f t="shared" si="0"/>
        <v>1</v>
      </c>
    </row>
    <row r="22" spans="1:9" x14ac:dyDescent="0.25">
      <c r="A22" t="s">
        <v>113</v>
      </c>
      <c r="B22">
        <v>2</v>
      </c>
      <c r="D22">
        <f t="shared" si="0"/>
        <v>2</v>
      </c>
    </row>
    <row r="23" spans="1:9" x14ac:dyDescent="0.25">
      <c r="A23" t="s">
        <v>114</v>
      </c>
      <c r="B23">
        <v>20</v>
      </c>
      <c r="C23">
        <v>203</v>
      </c>
      <c r="D23">
        <f t="shared" si="0"/>
        <v>223</v>
      </c>
      <c r="F23">
        <v>3</v>
      </c>
      <c r="G23">
        <v>1</v>
      </c>
      <c r="H23">
        <v>62</v>
      </c>
      <c r="I23">
        <v>9</v>
      </c>
    </row>
    <row r="24" spans="1:9" x14ac:dyDescent="0.25">
      <c r="A24" t="s">
        <v>115</v>
      </c>
      <c r="B24">
        <v>3</v>
      </c>
      <c r="C24">
        <v>5</v>
      </c>
      <c r="D24">
        <f t="shared" si="0"/>
        <v>8</v>
      </c>
      <c r="G24">
        <v>1</v>
      </c>
      <c r="I24">
        <v>1</v>
      </c>
    </row>
    <row r="25" spans="1:9" x14ac:dyDescent="0.25">
      <c r="A25" t="s">
        <v>116</v>
      </c>
      <c r="C25">
        <v>8</v>
      </c>
      <c r="D25">
        <f t="shared" si="0"/>
        <v>8</v>
      </c>
    </row>
    <row r="26" spans="1:9" x14ac:dyDescent="0.25">
      <c r="A26" t="s">
        <v>117</v>
      </c>
      <c r="B26">
        <v>3</v>
      </c>
      <c r="C26">
        <v>1</v>
      </c>
      <c r="D26">
        <f t="shared" si="0"/>
        <v>4</v>
      </c>
    </row>
    <row r="27" spans="1:9" x14ac:dyDescent="0.25">
      <c r="A27" t="s">
        <v>118</v>
      </c>
      <c r="C27">
        <v>19</v>
      </c>
      <c r="D27">
        <f t="shared" si="0"/>
        <v>19</v>
      </c>
      <c r="H27">
        <v>1</v>
      </c>
      <c r="I27">
        <v>2</v>
      </c>
    </row>
    <row r="28" spans="1:9" x14ac:dyDescent="0.25">
      <c r="A28" t="s">
        <v>119</v>
      </c>
      <c r="C28">
        <v>1</v>
      </c>
      <c r="D28">
        <f t="shared" si="0"/>
        <v>1</v>
      </c>
      <c r="H28">
        <v>1</v>
      </c>
    </row>
    <row r="29" spans="1:9" x14ac:dyDescent="0.25">
      <c r="A29" t="s">
        <v>200</v>
      </c>
      <c r="B29">
        <v>1</v>
      </c>
      <c r="C29">
        <v>1</v>
      </c>
      <c r="D29">
        <f t="shared" si="0"/>
        <v>2</v>
      </c>
      <c r="F29">
        <v>1</v>
      </c>
      <c r="H29">
        <v>1</v>
      </c>
    </row>
    <row r="30" spans="1:9" x14ac:dyDescent="0.25">
      <c r="A30" t="s">
        <v>120</v>
      </c>
      <c r="B30">
        <v>1</v>
      </c>
      <c r="C30">
        <v>3</v>
      </c>
      <c r="D30">
        <f t="shared" si="0"/>
        <v>4</v>
      </c>
      <c r="F30">
        <v>1</v>
      </c>
      <c r="H30">
        <v>1</v>
      </c>
    </row>
    <row r="31" spans="1:9" x14ac:dyDescent="0.25">
      <c r="A31" t="s">
        <v>121</v>
      </c>
      <c r="B31">
        <v>2</v>
      </c>
      <c r="C31">
        <v>1</v>
      </c>
      <c r="D31">
        <f t="shared" si="0"/>
        <v>3</v>
      </c>
      <c r="I31">
        <v>1</v>
      </c>
    </row>
    <row r="32" spans="1:9" x14ac:dyDescent="0.25">
      <c r="A32" t="s">
        <v>122</v>
      </c>
      <c r="B32">
        <v>7</v>
      </c>
      <c r="D32">
        <f t="shared" si="0"/>
        <v>7</v>
      </c>
      <c r="F32">
        <v>1</v>
      </c>
      <c r="G32">
        <v>1</v>
      </c>
    </row>
    <row r="33" spans="1:9" x14ac:dyDescent="0.25">
      <c r="A33" t="s">
        <v>123</v>
      </c>
      <c r="B33">
        <v>1</v>
      </c>
      <c r="D33">
        <f t="shared" si="0"/>
        <v>1</v>
      </c>
    </row>
    <row r="34" spans="1:9" x14ac:dyDescent="0.25">
      <c r="A34" t="s">
        <v>124</v>
      </c>
      <c r="B34">
        <v>4</v>
      </c>
      <c r="C34">
        <v>2</v>
      </c>
      <c r="D34">
        <f t="shared" si="0"/>
        <v>6</v>
      </c>
      <c r="F34">
        <v>1</v>
      </c>
    </row>
    <row r="35" spans="1:9" x14ac:dyDescent="0.25">
      <c r="A35" t="s">
        <v>125</v>
      </c>
      <c r="B35">
        <v>1</v>
      </c>
      <c r="C35">
        <v>2</v>
      </c>
      <c r="D35">
        <f t="shared" si="0"/>
        <v>3</v>
      </c>
      <c r="G35">
        <v>1</v>
      </c>
      <c r="H35">
        <v>1</v>
      </c>
    </row>
    <row r="36" spans="1:9" x14ac:dyDescent="0.25">
      <c r="A36" t="s">
        <v>201</v>
      </c>
      <c r="C36">
        <v>1</v>
      </c>
      <c r="D36">
        <f t="shared" si="0"/>
        <v>1</v>
      </c>
    </row>
    <row r="37" spans="1:9" x14ac:dyDescent="0.25">
      <c r="A37" t="s">
        <v>126</v>
      </c>
      <c r="C37">
        <v>3</v>
      </c>
      <c r="D37">
        <f t="shared" si="0"/>
        <v>3</v>
      </c>
    </row>
    <row r="38" spans="1:9" x14ac:dyDescent="0.25">
      <c r="A38" t="s">
        <v>191</v>
      </c>
      <c r="C38">
        <v>1</v>
      </c>
      <c r="D38">
        <f t="shared" si="0"/>
        <v>1</v>
      </c>
    </row>
    <row r="39" spans="1:9" x14ac:dyDescent="0.25">
      <c r="A39" t="s">
        <v>127</v>
      </c>
      <c r="B39">
        <v>23</v>
      </c>
      <c r="C39">
        <v>10</v>
      </c>
      <c r="D39">
        <f t="shared" si="0"/>
        <v>33</v>
      </c>
      <c r="F39">
        <v>3</v>
      </c>
      <c r="G39">
        <v>1</v>
      </c>
      <c r="H39">
        <v>2</v>
      </c>
      <c r="I39">
        <v>1</v>
      </c>
    </row>
    <row r="40" spans="1:9" x14ac:dyDescent="0.25">
      <c r="A40" t="s">
        <v>192</v>
      </c>
      <c r="B40">
        <v>1</v>
      </c>
      <c r="C40">
        <v>1</v>
      </c>
      <c r="D40">
        <f t="shared" si="0"/>
        <v>2</v>
      </c>
    </row>
    <row r="41" spans="1:9" x14ac:dyDescent="0.25">
      <c r="A41" t="s">
        <v>128</v>
      </c>
      <c r="B41">
        <v>2</v>
      </c>
      <c r="C41">
        <v>4</v>
      </c>
      <c r="D41">
        <f t="shared" si="0"/>
        <v>6</v>
      </c>
      <c r="H41">
        <v>1</v>
      </c>
    </row>
    <row r="42" spans="1:9" x14ac:dyDescent="0.25">
      <c r="A42" s="2" t="s">
        <v>202</v>
      </c>
      <c r="C42">
        <v>1</v>
      </c>
      <c r="D42">
        <f t="shared" si="0"/>
        <v>1</v>
      </c>
      <c r="H42">
        <v>1</v>
      </c>
    </row>
    <row r="43" spans="1:9" x14ac:dyDescent="0.25">
      <c r="A43" t="s">
        <v>129</v>
      </c>
      <c r="B43">
        <v>2</v>
      </c>
      <c r="D43">
        <f t="shared" si="0"/>
        <v>2</v>
      </c>
      <c r="G43">
        <v>1</v>
      </c>
    </row>
    <row r="44" spans="1:9" x14ac:dyDescent="0.25">
      <c r="A44" t="s">
        <v>130</v>
      </c>
      <c r="B44">
        <v>2</v>
      </c>
      <c r="C44">
        <v>6</v>
      </c>
      <c r="D44">
        <f t="shared" si="0"/>
        <v>8</v>
      </c>
      <c r="G44">
        <v>1</v>
      </c>
      <c r="H44">
        <v>2</v>
      </c>
    </row>
    <row r="45" spans="1:9" x14ac:dyDescent="0.25">
      <c r="A45" t="s">
        <v>203</v>
      </c>
      <c r="B45">
        <v>1</v>
      </c>
      <c r="D45">
        <f t="shared" si="0"/>
        <v>1</v>
      </c>
      <c r="F45">
        <v>1</v>
      </c>
    </row>
    <row r="46" spans="1:9" x14ac:dyDescent="0.25">
      <c r="A46" t="s">
        <v>131</v>
      </c>
      <c r="B46">
        <v>16</v>
      </c>
      <c r="D46">
        <f t="shared" si="0"/>
        <v>16</v>
      </c>
    </row>
    <row r="47" spans="1:9" x14ac:dyDescent="0.25">
      <c r="A47" t="s">
        <v>132</v>
      </c>
      <c r="B47">
        <v>2</v>
      </c>
      <c r="C47">
        <v>2</v>
      </c>
      <c r="D47">
        <f t="shared" si="0"/>
        <v>4</v>
      </c>
      <c r="G47">
        <v>2</v>
      </c>
      <c r="H47">
        <v>1</v>
      </c>
    </row>
    <row r="48" spans="1:9" x14ac:dyDescent="0.25">
      <c r="A48" t="s">
        <v>133</v>
      </c>
      <c r="B48">
        <v>2</v>
      </c>
      <c r="D48">
        <f t="shared" si="0"/>
        <v>2</v>
      </c>
      <c r="G48">
        <v>1</v>
      </c>
    </row>
    <row r="49" spans="1:9" x14ac:dyDescent="0.25">
      <c r="A49" t="s">
        <v>134</v>
      </c>
      <c r="B49">
        <v>1</v>
      </c>
      <c r="C49">
        <v>1</v>
      </c>
      <c r="D49">
        <f t="shared" si="0"/>
        <v>2</v>
      </c>
    </row>
    <row r="50" spans="1:9" x14ac:dyDescent="0.25">
      <c r="A50" t="s">
        <v>135</v>
      </c>
      <c r="B50">
        <v>68</v>
      </c>
      <c r="C50">
        <v>44</v>
      </c>
      <c r="D50">
        <f t="shared" si="0"/>
        <v>112</v>
      </c>
      <c r="F50">
        <v>2</v>
      </c>
      <c r="G50">
        <v>2</v>
      </c>
      <c r="H50">
        <v>4</v>
      </c>
      <c r="I50">
        <v>5</v>
      </c>
    </row>
    <row r="51" spans="1:9" x14ac:dyDescent="0.25">
      <c r="A51" t="s">
        <v>193</v>
      </c>
      <c r="C51">
        <v>1</v>
      </c>
      <c r="D51">
        <f t="shared" si="0"/>
        <v>1</v>
      </c>
    </row>
    <row r="52" spans="1:9" x14ac:dyDescent="0.25">
      <c r="A52" t="s">
        <v>136</v>
      </c>
      <c r="B52">
        <v>3</v>
      </c>
      <c r="D52">
        <f t="shared" si="0"/>
        <v>3</v>
      </c>
      <c r="F52">
        <v>1</v>
      </c>
    </row>
    <row r="53" spans="1:9" x14ac:dyDescent="0.25">
      <c r="A53" t="s">
        <v>137</v>
      </c>
      <c r="B53">
        <v>1</v>
      </c>
      <c r="D53">
        <f t="shared" si="0"/>
        <v>1</v>
      </c>
    </row>
    <row r="54" spans="1:9" x14ac:dyDescent="0.25">
      <c r="A54" t="s">
        <v>138</v>
      </c>
      <c r="B54">
        <v>2</v>
      </c>
      <c r="C54">
        <v>4</v>
      </c>
      <c r="D54">
        <f t="shared" si="0"/>
        <v>6</v>
      </c>
      <c r="F54">
        <v>1</v>
      </c>
      <c r="I54">
        <v>1</v>
      </c>
    </row>
    <row r="55" spans="1:9" x14ac:dyDescent="0.25">
      <c r="A55" t="s">
        <v>139</v>
      </c>
      <c r="C55">
        <v>1</v>
      </c>
      <c r="D55">
        <f t="shared" si="0"/>
        <v>1</v>
      </c>
    </row>
    <row r="56" spans="1:9" x14ac:dyDescent="0.25">
      <c r="A56" t="s">
        <v>140</v>
      </c>
      <c r="C56">
        <v>2</v>
      </c>
      <c r="D56">
        <f t="shared" si="0"/>
        <v>2</v>
      </c>
    </row>
    <row r="57" spans="1:9" x14ac:dyDescent="0.25">
      <c r="A57" s="2" t="s">
        <v>141</v>
      </c>
      <c r="C57">
        <v>1</v>
      </c>
      <c r="D57">
        <f t="shared" si="0"/>
        <v>1</v>
      </c>
    </row>
    <row r="58" spans="1:9" x14ac:dyDescent="0.25">
      <c r="A58" t="s">
        <v>142</v>
      </c>
      <c r="C58">
        <v>1</v>
      </c>
      <c r="D58">
        <f t="shared" si="0"/>
        <v>1</v>
      </c>
    </row>
    <row r="59" spans="1:9" x14ac:dyDescent="0.25">
      <c r="A59" t="s">
        <v>143</v>
      </c>
      <c r="B59">
        <v>1</v>
      </c>
      <c r="D59">
        <f t="shared" si="0"/>
        <v>1</v>
      </c>
    </row>
    <row r="60" spans="1:9" x14ac:dyDescent="0.25">
      <c r="A60" t="s">
        <v>144</v>
      </c>
      <c r="C60">
        <v>1</v>
      </c>
      <c r="D60">
        <f t="shared" si="0"/>
        <v>1</v>
      </c>
      <c r="I60">
        <v>1</v>
      </c>
    </row>
    <row r="61" spans="1:9" x14ac:dyDescent="0.25">
      <c r="A61" t="s">
        <v>194</v>
      </c>
      <c r="B61">
        <v>2</v>
      </c>
      <c r="D61">
        <f t="shared" si="0"/>
        <v>2</v>
      </c>
      <c r="F61">
        <v>1</v>
      </c>
    </row>
    <row r="62" spans="1:9" x14ac:dyDescent="0.25">
      <c r="B62">
        <v>1</v>
      </c>
      <c r="C62">
        <v>1</v>
      </c>
      <c r="D62">
        <f t="shared" si="0"/>
        <v>2</v>
      </c>
    </row>
    <row r="63" spans="1:9" x14ac:dyDescent="0.25">
      <c r="A63" s="2" t="s">
        <v>145</v>
      </c>
      <c r="B63">
        <v>1</v>
      </c>
      <c r="D63">
        <f t="shared" si="0"/>
        <v>1</v>
      </c>
      <c r="G63">
        <v>1</v>
      </c>
    </row>
    <row r="64" spans="1:9" x14ac:dyDescent="0.25">
      <c r="A64" s="2" t="s">
        <v>146</v>
      </c>
      <c r="B64">
        <v>1</v>
      </c>
      <c r="C64">
        <v>3</v>
      </c>
      <c r="D64">
        <f t="shared" si="0"/>
        <v>4</v>
      </c>
      <c r="G64">
        <v>1</v>
      </c>
      <c r="I64">
        <v>1</v>
      </c>
    </row>
    <row r="65" spans="1:9" x14ac:dyDescent="0.25">
      <c r="A65" s="2" t="s">
        <v>83</v>
      </c>
      <c r="B65">
        <v>1</v>
      </c>
      <c r="D65">
        <f t="shared" ref="D65" si="1">SUM(B65:C65)</f>
        <v>1</v>
      </c>
    </row>
    <row r="66" spans="1:9" x14ac:dyDescent="0.25">
      <c r="A66" s="39" t="s">
        <v>147</v>
      </c>
      <c r="B66" s="40">
        <f>SUM(B5:B65)</f>
        <v>349</v>
      </c>
      <c r="C66" s="40">
        <f>SUM(C5:C65)</f>
        <v>513</v>
      </c>
      <c r="D66" s="40">
        <f>SUM(D5:D65)</f>
        <v>862</v>
      </c>
      <c r="E66" s="41"/>
      <c r="F66" s="41">
        <f>SUM(F5:F65)</f>
        <v>31</v>
      </c>
      <c r="G66" s="41">
        <f>SUM(G5:G65)</f>
        <v>29</v>
      </c>
      <c r="H66" s="41">
        <f>SUM(H5:H65)</f>
        <v>124</v>
      </c>
      <c r="I66" s="41">
        <f>SUM(I5:I65)</f>
        <v>33</v>
      </c>
    </row>
    <row r="67" spans="1:9" x14ac:dyDescent="0.25">
      <c r="A67" s="41"/>
      <c r="B67" s="42">
        <f>B66/county!B98</f>
        <v>2.1948305138041631E-2</v>
      </c>
      <c r="C67" s="42">
        <f>C66/county!D98</f>
        <v>0.14947552447552448</v>
      </c>
      <c r="D67" s="42">
        <f>D66/county!F98</f>
        <v>4.4586975637510989E-2</v>
      </c>
      <c r="E67" s="41"/>
      <c r="F67" s="44">
        <f>F66/county!I98</f>
        <v>1.2622149837133551E-2</v>
      </c>
      <c r="G67" s="44">
        <f>G66/county!K98</f>
        <v>1.9167217448777262E-2</v>
      </c>
      <c r="H67" s="44">
        <f>H66/county!M98</f>
        <v>0.16489361702127658</v>
      </c>
      <c r="I67" s="44">
        <f>I66/county!O98</f>
        <v>0.12547528517110265</v>
      </c>
    </row>
  </sheetData>
  <printOptions gridLines="1"/>
  <pageMargins left="0.48" right="0.18" top="0.55000000000000004" bottom="0.38" header="0.28000000000000003" footer="0.2"/>
  <pageSetup orientation="portrait" r:id="rId1"/>
  <headerFooter alignWithMargins="0">
    <oddFooter>&amp;ROIRA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zoomScaleNormal="100" workbookViewId="0">
      <pane xSplit="1" ySplit="4" topLeftCell="B44" activePane="bottomRight" state="frozen"/>
      <selection pane="topRight" activeCell="B1" sqref="B1"/>
      <selection pane="bottomLeft" activeCell="A5" sqref="A5"/>
      <selection pane="bottomRight" activeCell="F5" sqref="F5:I50"/>
    </sheetView>
  </sheetViews>
  <sheetFormatPr defaultRowHeight="13.2" x14ac:dyDescent="0.25"/>
  <cols>
    <col min="1" max="1" width="21.6640625" customWidth="1"/>
    <col min="2" max="4" width="9.109375" customWidth="1"/>
    <col min="5" max="5" width="4.109375" customWidth="1"/>
    <col min="6" max="9" width="9.109375" customWidth="1"/>
  </cols>
  <sheetData>
    <row r="1" spans="1:9" ht="15" x14ac:dyDescent="0.25">
      <c r="A1" s="36" t="s">
        <v>148</v>
      </c>
    </row>
    <row r="2" spans="1:9" ht="15" x14ac:dyDescent="0.25">
      <c r="A2" s="36" t="s">
        <v>198</v>
      </c>
    </row>
    <row r="4" spans="1:9" s="45" customFormat="1" x14ac:dyDescent="0.25">
      <c r="A4" s="38"/>
      <c r="B4" s="38" t="s">
        <v>1</v>
      </c>
      <c r="C4" s="38" t="s">
        <v>2</v>
      </c>
      <c r="D4" s="38" t="s">
        <v>3</v>
      </c>
      <c r="E4" s="38"/>
      <c r="F4" s="38" t="s">
        <v>4</v>
      </c>
      <c r="G4" s="38" t="s">
        <v>5</v>
      </c>
      <c r="H4" s="38" t="s">
        <v>6</v>
      </c>
      <c r="I4" s="38" t="s">
        <v>7</v>
      </c>
    </row>
    <row r="5" spans="1:9" x14ac:dyDescent="0.25">
      <c r="A5" t="s">
        <v>195</v>
      </c>
      <c r="B5">
        <v>1</v>
      </c>
      <c r="C5">
        <v>1</v>
      </c>
      <c r="D5">
        <f>SUM(B5:C5)</f>
        <v>2</v>
      </c>
      <c r="E5" s="46"/>
    </row>
    <row r="6" spans="1:9" ht="12" customHeight="1" x14ac:dyDescent="0.25">
      <c r="A6" t="s">
        <v>149</v>
      </c>
      <c r="B6">
        <v>3</v>
      </c>
      <c r="C6">
        <v>1</v>
      </c>
      <c r="D6">
        <f t="shared" ref="D6:D7" si="0">SUM(B6:C6)</f>
        <v>4</v>
      </c>
      <c r="E6" s="46"/>
      <c r="G6">
        <v>1</v>
      </c>
      <c r="I6">
        <v>1</v>
      </c>
    </row>
    <row r="7" spans="1:9" x14ac:dyDescent="0.25">
      <c r="A7" t="s">
        <v>204</v>
      </c>
      <c r="C7">
        <v>1</v>
      </c>
      <c r="D7">
        <f t="shared" si="0"/>
        <v>1</v>
      </c>
      <c r="H7">
        <v>1</v>
      </c>
    </row>
    <row r="8" spans="1:9" x14ac:dyDescent="0.25">
      <c r="A8" s="2" t="s">
        <v>150</v>
      </c>
      <c r="B8">
        <v>3</v>
      </c>
      <c r="C8">
        <v>9</v>
      </c>
      <c r="D8">
        <f>SUM(B8:C8)</f>
        <v>12</v>
      </c>
      <c r="F8">
        <v>1</v>
      </c>
      <c r="H8">
        <v>1</v>
      </c>
      <c r="I8">
        <v>4</v>
      </c>
    </row>
    <row r="9" spans="1:9" x14ac:dyDescent="0.25">
      <c r="A9" t="s">
        <v>151</v>
      </c>
      <c r="B9">
        <v>15</v>
      </c>
      <c r="C9">
        <v>126</v>
      </c>
      <c r="D9">
        <f t="shared" ref="D9:D48" si="1">SUM(B9:C9)</f>
        <v>141</v>
      </c>
      <c r="F9">
        <v>2</v>
      </c>
      <c r="G9">
        <v>1</v>
      </c>
      <c r="H9">
        <v>3</v>
      </c>
      <c r="I9">
        <v>22</v>
      </c>
    </row>
    <row r="10" spans="1:9" x14ac:dyDescent="0.25">
      <c r="A10" t="s">
        <v>152</v>
      </c>
      <c r="B10">
        <v>7</v>
      </c>
      <c r="C10">
        <v>6</v>
      </c>
      <c r="D10">
        <f t="shared" si="1"/>
        <v>13</v>
      </c>
      <c r="F10">
        <v>1</v>
      </c>
      <c r="G10">
        <v>1</v>
      </c>
      <c r="H10">
        <v>1</v>
      </c>
    </row>
    <row r="11" spans="1:9" x14ac:dyDescent="0.25">
      <c r="A11" t="s">
        <v>153</v>
      </c>
      <c r="B11">
        <v>2</v>
      </c>
      <c r="C11">
        <v>3</v>
      </c>
      <c r="D11">
        <f t="shared" si="1"/>
        <v>5</v>
      </c>
      <c r="I11">
        <v>1</v>
      </c>
    </row>
    <row r="12" spans="1:9" x14ac:dyDescent="0.25">
      <c r="A12" t="s">
        <v>205</v>
      </c>
      <c r="C12">
        <v>1</v>
      </c>
      <c r="D12">
        <f t="shared" si="1"/>
        <v>1</v>
      </c>
      <c r="I12">
        <v>1</v>
      </c>
    </row>
    <row r="13" spans="1:9" x14ac:dyDescent="0.25">
      <c r="A13" t="s">
        <v>154</v>
      </c>
      <c r="B13">
        <v>11</v>
      </c>
      <c r="C13">
        <v>15</v>
      </c>
      <c r="D13">
        <f t="shared" si="1"/>
        <v>26</v>
      </c>
      <c r="F13">
        <v>2</v>
      </c>
      <c r="G13">
        <v>1</v>
      </c>
      <c r="H13">
        <v>3</v>
      </c>
      <c r="I13">
        <v>6</v>
      </c>
    </row>
    <row r="14" spans="1:9" x14ac:dyDescent="0.25">
      <c r="A14" t="s">
        <v>155</v>
      </c>
      <c r="B14">
        <v>1</v>
      </c>
      <c r="C14">
        <v>6</v>
      </c>
      <c r="D14">
        <f t="shared" si="1"/>
        <v>7</v>
      </c>
      <c r="H14">
        <v>1</v>
      </c>
      <c r="I14">
        <v>2</v>
      </c>
    </row>
    <row r="15" spans="1:9" x14ac:dyDescent="0.25">
      <c r="A15" t="s">
        <v>206</v>
      </c>
      <c r="B15">
        <v>1</v>
      </c>
      <c r="D15">
        <f t="shared" si="1"/>
        <v>1</v>
      </c>
      <c r="G15">
        <v>1</v>
      </c>
    </row>
    <row r="16" spans="1:9" x14ac:dyDescent="0.25">
      <c r="A16" t="s">
        <v>156</v>
      </c>
      <c r="B16">
        <v>1</v>
      </c>
      <c r="D16">
        <f t="shared" si="1"/>
        <v>1</v>
      </c>
      <c r="G16">
        <v>1</v>
      </c>
    </row>
    <row r="17" spans="1:9" x14ac:dyDescent="0.25">
      <c r="A17" t="s">
        <v>157</v>
      </c>
      <c r="B17">
        <v>1</v>
      </c>
      <c r="C17">
        <v>3</v>
      </c>
      <c r="D17">
        <f t="shared" si="1"/>
        <v>4</v>
      </c>
      <c r="H17">
        <v>3</v>
      </c>
    </row>
    <row r="18" spans="1:9" x14ac:dyDescent="0.25">
      <c r="A18" t="s">
        <v>158</v>
      </c>
      <c r="C18">
        <v>1</v>
      </c>
      <c r="D18">
        <f t="shared" si="1"/>
        <v>1</v>
      </c>
    </row>
    <row r="19" spans="1:9" x14ac:dyDescent="0.25">
      <c r="A19" t="s">
        <v>159</v>
      </c>
      <c r="B19">
        <v>25</v>
      </c>
      <c r="C19">
        <v>32</v>
      </c>
      <c r="D19">
        <f t="shared" si="1"/>
        <v>57</v>
      </c>
      <c r="F19">
        <v>6</v>
      </c>
      <c r="G19">
        <v>2</v>
      </c>
      <c r="H19">
        <v>3</v>
      </c>
      <c r="I19">
        <v>6</v>
      </c>
    </row>
    <row r="20" spans="1:9" x14ac:dyDescent="0.25">
      <c r="A20" t="s">
        <v>160</v>
      </c>
      <c r="B20">
        <v>14</v>
      </c>
      <c r="C20">
        <v>11</v>
      </c>
      <c r="D20">
        <f t="shared" si="1"/>
        <v>25</v>
      </c>
      <c r="F20">
        <v>2</v>
      </c>
      <c r="H20">
        <v>2</v>
      </c>
      <c r="I20">
        <v>3</v>
      </c>
    </row>
    <row r="21" spans="1:9" x14ac:dyDescent="0.25">
      <c r="A21" t="s">
        <v>161</v>
      </c>
      <c r="B21">
        <v>2</v>
      </c>
      <c r="C21">
        <v>4</v>
      </c>
      <c r="D21">
        <f t="shared" si="1"/>
        <v>6</v>
      </c>
      <c r="F21">
        <v>1</v>
      </c>
      <c r="H21">
        <v>3</v>
      </c>
    </row>
    <row r="22" spans="1:9" x14ac:dyDescent="0.25">
      <c r="A22" t="s">
        <v>162</v>
      </c>
      <c r="B22">
        <v>6</v>
      </c>
      <c r="C22">
        <v>1</v>
      </c>
      <c r="D22">
        <f t="shared" si="1"/>
        <v>7</v>
      </c>
      <c r="F22">
        <v>3</v>
      </c>
      <c r="G22">
        <v>3</v>
      </c>
    </row>
    <row r="23" spans="1:9" x14ac:dyDescent="0.25">
      <c r="A23" t="s">
        <v>163</v>
      </c>
      <c r="B23">
        <v>2</v>
      </c>
      <c r="C23">
        <v>1</v>
      </c>
      <c r="D23">
        <f t="shared" si="1"/>
        <v>3</v>
      </c>
      <c r="G23">
        <v>1</v>
      </c>
    </row>
    <row r="24" spans="1:9" x14ac:dyDescent="0.25">
      <c r="A24" t="s">
        <v>164</v>
      </c>
      <c r="B24">
        <v>2</v>
      </c>
      <c r="C24">
        <v>6</v>
      </c>
      <c r="D24">
        <f t="shared" si="1"/>
        <v>8</v>
      </c>
      <c r="G24">
        <v>1</v>
      </c>
      <c r="I24">
        <v>2</v>
      </c>
    </row>
    <row r="25" spans="1:9" x14ac:dyDescent="0.25">
      <c r="A25" t="s">
        <v>165</v>
      </c>
      <c r="B25">
        <v>2</v>
      </c>
      <c r="C25">
        <v>8</v>
      </c>
      <c r="D25">
        <f t="shared" si="1"/>
        <v>10</v>
      </c>
      <c r="F25">
        <v>1</v>
      </c>
      <c r="H25">
        <v>2</v>
      </c>
      <c r="I25">
        <v>1</v>
      </c>
    </row>
    <row r="26" spans="1:9" x14ac:dyDescent="0.25">
      <c r="A26" t="s">
        <v>166</v>
      </c>
      <c r="B26">
        <v>3</v>
      </c>
      <c r="C26">
        <v>14</v>
      </c>
      <c r="D26">
        <f t="shared" si="1"/>
        <v>17</v>
      </c>
      <c r="G26">
        <v>1</v>
      </c>
      <c r="H26">
        <v>1</v>
      </c>
    </row>
    <row r="27" spans="1:9" x14ac:dyDescent="0.25">
      <c r="A27" s="2" t="s">
        <v>167</v>
      </c>
      <c r="B27">
        <v>5</v>
      </c>
      <c r="C27">
        <v>1</v>
      </c>
      <c r="D27">
        <f t="shared" si="1"/>
        <v>6</v>
      </c>
      <c r="F27">
        <v>2</v>
      </c>
      <c r="G27">
        <v>1</v>
      </c>
      <c r="I27">
        <v>1</v>
      </c>
    </row>
    <row r="28" spans="1:9" x14ac:dyDescent="0.25">
      <c r="A28" t="s">
        <v>168</v>
      </c>
      <c r="C28">
        <v>1</v>
      </c>
      <c r="D28">
        <f t="shared" si="1"/>
        <v>1</v>
      </c>
    </row>
    <row r="29" spans="1:9" x14ac:dyDescent="0.25">
      <c r="A29" t="s">
        <v>169</v>
      </c>
      <c r="B29">
        <v>1</v>
      </c>
      <c r="C29">
        <v>2</v>
      </c>
      <c r="D29">
        <f t="shared" si="1"/>
        <v>3</v>
      </c>
      <c r="H29">
        <v>1</v>
      </c>
    </row>
    <row r="30" spans="1:9" x14ac:dyDescent="0.25">
      <c r="A30" t="s">
        <v>170</v>
      </c>
      <c r="B30">
        <v>10</v>
      </c>
      <c r="C30">
        <v>5</v>
      </c>
      <c r="D30">
        <f t="shared" si="1"/>
        <v>15</v>
      </c>
      <c r="G30">
        <v>2</v>
      </c>
      <c r="I30">
        <v>1</v>
      </c>
    </row>
    <row r="31" spans="1:9" x14ac:dyDescent="0.25">
      <c r="A31" t="s">
        <v>171</v>
      </c>
      <c r="C31">
        <v>1</v>
      </c>
      <c r="D31">
        <f t="shared" si="1"/>
        <v>1</v>
      </c>
    </row>
    <row r="32" spans="1:9" x14ac:dyDescent="0.25">
      <c r="A32" t="s">
        <v>172</v>
      </c>
      <c r="C32">
        <v>1</v>
      </c>
      <c r="D32">
        <f t="shared" si="1"/>
        <v>1</v>
      </c>
    </row>
    <row r="33" spans="1:9" x14ac:dyDescent="0.25">
      <c r="A33" t="s">
        <v>173</v>
      </c>
      <c r="C33">
        <v>1</v>
      </c>
      <c r="D33">
        <f t="shared" si="1"/>
        <v>1</v>
      </c>
    </row>
    <row r="34" spans="1:9" x14ac:dyDescent="0.25">
      <c r="A34" t="s">
        <v>174</v>
      </c>
      <c r="B34">
        <v>5</v>
      </c>
      <c r="C34">
        <v>1</v>
      </c>
      <c r="D34">
        <f t="shared" si="1"/>
        <v>6</v>
      </c>
      <c r="G34">
        <v>2</v>
      </c>
    </row>
    <row r="35" spans="1:9" x14ac:dyDescent="0.25">
      <c r="A35" t="s">
        <v>196</v>
      </c>
      <c r="B35">
        <v>1</v>
      </c>
      <c r="D35">
        <f t="shared" si="1"/>
        <v>1</v>
      </c>
      <c r="G35">
        <v>1</v>
      </c>
    </row>
    <row r="36" spans="1:9" x14ac:dyDescent="0.25">
      <c r="A36" s="2" t="s">
        <v>175</v>
      </c>
      <c r="C36">
        <v>2</v>
      </c>
      <c r="D36">
        <f t="shared" si="1"/>
        <v>2</v>
      </c>
    </row>
    <row r="37" spans="1:9" x14ac:dyDescent="0.25">
      <c r="A37" t="s">
        <v>176</v>
      </c>
      <c r="B37">
        <v>9</v>
      </c>
      <c r="C37">
        <v>15</v>
      </c>
      <c r="D37">
        <f t="shared" si="1"/>
        <v>24</v>
      </c>
      <c r="G37">
        <v>3</v>
      </c>
      <c r="I37">
        <v>1</v>
      </c>
    </row>
    <row r="38" spans="1:9" x14ac:dyDescent="0.25">
      <c r="A38" t="s">
        <v>177</v>
      </c>
      <c r="B38">
        <v>37</v>
      </c>
      <c r="C38">
        <v>16</v>
      </c>
      <c r="D38">
        <f t="shared" si="1"/>
        <v>53</v>
      </c>
      <c r="F38">
        <v>11</v>
      </c>
      <c r="G38">
        <v>2</v>
      </c>
      <c r="H38">
        <v>3</v>
      </c>
      <c r="I38">
        <v>1</v>
      </c>
    </row>
    <row r="39" spans="1:9" x14ac:dyDescent="0.25">
      <c r="A39" t="s">
        <v>178</v>
      </c>
      <c r="B39">
        <v>1</v>
      </c>
      <c r="C39">
        <v>1</v>
      </c>
      <c r="D39">
        <f t="shared" si="1"/>
        <v>2</v>
      </c>
      <c r="G39">
        <v>1</v>
      </c>
      <c r="I39">
        <v>1</v>
      </c>
    </row>
    <row r="40" spans="1:9" x14ac:dyDescent="0.25">
      <c r="A40" t="s">
        <v>179</v>
      </c>
      <c r="B40">
        <v>2</v>
      </c>
      <c r="D40">
        <f t="shared" si="1"/>
        <v>2</v>
      </c>
      <c r="G40">
        <v>1</v>
      </c>
    </row>
    <row r="41" spans="1:9" x14ac:dyDescent="0.25">
      <c r="A41" t="s">
        <v>180</v>
      </c>
      <c r="B41">
        <v>1</v>
      </c>
      <c r="C41">
        <v>2</v>
      </c>
      <c r="D41">
        <f t="shared" si="1"/>
        <v>3</v>
      </c>
      <c r="I41">
        <v>1</v>
      </c>
    </row>
    <row r="42" spans="1:9" x14ac:dyDescent="0.25">
      <c r="A42" t="s">
        <v>181</v>
      </c>
      <c r="B42">
        <v>5</v>
      </c>
      <c r="C42">
        <v>6</v>
      </c>
      <c r="D42">
        <f t="shared" si="1"/>
        <v>11</v>
      </c>
      <c r="F42">
        <v>2</v>
      </c>
      <c r="I42">
        <v>2</v>
      </c>
    </row>
    <row r="43" spans="1:9" x14ac:dyDescent="0.25">
      <c r="A43" t="s">
        <v>182</v>
      </c>
      <c r="B43">
        <v>2</v>
      </c>
      <c r="C43">
        <v>1</v>
      </c>
      <c r="D43">
        <f t="shared" si="1"/>
        <v>3</v>
      </c>
      <c r="F43">
        <v>2</v>
      </c>
    </row>
    <row r="44" spans="1:9" x14ac:dyDescent="0.25">
      <c r="A44" t="s">
        <v>207</v>
      </c>
      <c r="B44">
        <v>1</v>
      </c>
      <c r="D44">
        <f t="shared" si="1"/>
        <v>1</v>
      </c>
      <c r="G44">
        <v>1</v>
      </c>
    </row>
    <row r="45" spans="1:9" x14ac:dyDescent="0.25">
      <c r="A45" t="s">
        <v>183</v>
      </c>
      <c r="B45">
        <v>4</v>
      </c>
      <c r="C45">
        <v>3</v>
      </c>
      <c r="D45">
        <f t="shared" si="1"/>
        <v>7</v>
      </c>
      <c r="F45">
        <v>2</v>
      </c>
      <c r="H45">
        <v>1</v>
      </c>
    </row>
    <row r="46" spans="1:9" x14ac:dyDescent="0.25">
      <c r="A46" t="s">
        <v>184</v>
      </c>
      <c r="B46">
        <v>15</v>
      </c>
      <c r="C46">
        <v>3</v>
      </c>
      <c r="D46">
        <f t="shared" si="1"/>
        <v>18</v>
      </c>
      <c r="F46">
        <v>2</v>
      </c>
      <c r="G46">
        <v>4</v>
      </c>
    </row>
    <row r="47" spans="1:9" x14ac:dyDescent="0.25">
      <c r="A47" t="s">
        <v>185</v>
      </c>
      <c r="B47">
        <v>1</v>
      </c>
      <c r="C47">
        <v>10</v>
      </c>
      <c r="D47">
        <f t="shared" si="1"/>
        <v>11</v>
      </c>
      <c r="I47">
        <v>4</v>
      </c>
    </row>
    <row r="48" spans="1:9" x14ac:dyDescent="0.25">
      <c r="A48" t="s">
        <v>186</v>
      </c>
      <c r="B48">
        <v>3</v>
      </c>
      <c r="C48">
        <v>3</v>
      </c>
      <c r="D48">
        <f t="shared" si="1"/>
        <v>6</v>
      </c>
      <c r="F48">
        <v>1</v>
      </c>
      <c r="G48">
        <v>1</v>
      </c>
      <c r="H48">
        <v>1</v>
      </c>
      <c r="I48">
        <v>1</v>
      </c>
    </row>
    <row r="49" spans="1:9" x14ac:dyDescent="0.25">
      <c r="A49" t="s">
        <v>187</v>
      </c>
      <c r="B49">
        <v>4</v>
      </c>
      <c r="C49">
        <v>15</v>
      </c>
      <c r="F49">
        <v>1</v>
      </c>
      <c r="G49">
        <v>2</v>
      </c>
      <c r="I49">
        <v>4</v>
      </c>
    </row>
    <row r="50" spans="1:9" x14ac:dyDescent="0.25">
      <c r="A50" t="s">
        <v>188</v>
      </c>
      <c r="B50">
        <v>4</v>
      </c>
      <c r="C50">
        <v>8</v>
      </c>
      <c r="F50">
        <v>2</v>
      </c>
      <c r="G50">
        <v>1</v>
      </c>
      <c r="H50">
        <v>1</v>
      </c>
    </row>
    <row r="51" spans="1:9" x14ac:dyDescent="0.25">
      <c r="A51" s="39" t="s">
        <v>147</v>
      </c>
      <c r="B51" s="40">
        <f>SUM(B5:B50)</f>
        <v>213</v>
      </c>
      <c r="C51" s="40">
        <f t="shared" ref="C51:D51" si="2">SUM(C5:C50)</f>
        <v>348</v>
      </c>
      <c r="D51" s="40">
        <f t="shared" si="2"/>
        <v>530</v>
      </c>
      <c r="E51" s="41"/>
      <c r="F51" s="41">
        <f t="shared" ref="F51:I51" si="3">SUM(F5:F50)</f>
        <v>44</v>
      </c>
      <c r="G51" s="41">
        <f t="shared" si="3"/>
        <v>36</v>
      </c>
      <c r="H51" s="41">
        <f t="shared" si="3"/>
        <v>31</v>
      </c>
      <c r="I51" s="41">
        <f t="shared" si="3"/>
        <v>66</v>
      </c>
    </row>
    <row r="52" spans="1:9" x14ac:dyDescent="0.25">
      <c r="A52" s="41"/>
      <c r="B52" s="42">
        <f>B51/county!B98</f>
        <v>1.33953839381171E-2</v>
      </c>
      <c r="C52" s="43">
        <f>C51/county!D98</f>
        <v>0.10139860139860139</v>
      </c>
      <c r="D52" s="43">
        <f>D51/county!F98</f>
        <v>2.7414265763202814E-2</v>
      </c>
      <c r="E52" s="41"/>
      <c r="F52" s="43">
        <f>F51/county!I98</f>
        <v>1.7915309446254073E-2</v>
      </c>
      <c r="G52" s="43">
        <f>G51/county!K98</f>
        <v>2.3793787177792465E-2</v>
      </c>
      <c r="H52" s="43">
        <f>H51/county!M98</f>
        <v>4.1223404255319146E-2</v>
      </c>
      <c r="I52" s="43">
        <f>I51/county!O98</f>
        <v>0.2509505703422053</v>
      </c>
    </row>
  </sheetData>
  <printOptions gridLines="1"/>
  <pageMargins left="0.48" right="0.23" top="1" bottom="1" header="0.5" footer="0.5"/>
  <pageSetup scale="96" orientation="portrait" r:id="rId1"/>
  <headerFooter alignWithMargins="0">
    <oddFooter>&amp;ROIRA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county</vt:lpstr>
      <vt:lpstr>country</vt:lpstr>
      <vt:lpstr>state</vt:lpstr>
      <vt:lpstr>county!Print_Titles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Taeko Yokoyama</dc:creator>
  <cp:lastModifiedBy>Taeko Yokoyama</cp:lastModifiedBy>
  <dcterms:created xsi:type="dcterms:W3CDTF">2016-01-25T16:22:27Z</dcterms:created>
  <dcterms:modified xsi:type="dcterms:W3CDTF">2017-10-02T13:27:30Z</dcterms:modified>
</cp:coreProperties>
</file>