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Degree Awarded\Archive degrees by gender &amp; race\"/>
    </mc:Choice>
  </mc:AlternateContent>
  <bookViews>
    <workbookView xWindow="8916" yWindow="-36" windowWidth="12576" windowHeight="4380"/>
  </bookViews>
  <sheets>
    <sheet name="2015-2016 degrees GRAD" sheetId="1" r:id="rId1"/>
  </sheets>
  <calcPr calcId="152511"/>
</workbook>
</file>

<file path=xl/calcChain.xml><?xml version="1.0" encoding="utf-8"?>
<calcChain xmlns="http://schemas.openxmlformats.org/spreadsheetml/2006/main">
  <c r="Z166" i="1" l="1"/>
  <c r="Y166" i="1"/>
  <c r="X166" i="1"/>
  <c r="W166" i="1"/>
  <c r="V166" i="1"/>
  <c r="U166" i="1"/>
  <c r="T166" i="1"/>
  <c r="S166" i="1"/>
  <c r="S167" i="1" s="1"/>
  <c r="R166" i="1"/>
  <c r="Q166" i="1"/>
  <c r="P166" i="1"/>
  <c r="O166" i="1"/>
  <c r="N166" i="1"/>
  <c r="M166" i="1"/>
  <c r="L166" i="1"/>
  <c r="K166" i="1"/>
  <c r="K167" i="1" s="1"/>
  <c r="J166" i="1"/>
  <c r="I166" i="1"/>
  <c r="H166" i="1"/>
  <c r="G166" i="1"/>
  <c r="F166" i="1"/>
  <c r="E166" i="1"/>
  <c r="D166" i="1"/>
  <c r="D167" i="1" s="1"/>
  <c r="C166" i="1"/>
  <c r="C167" i="1" s="1"/>
  <c r="Z167" i="1"/>
  <c r="Y167" i="1"/>
  <c r="X167" i="1"/>
  <c r="W167" i="1"/>
  <c r="V167" i="1"/>
  <c r="U167" i="1"/>
  <c r="T167" i="1"/>
  <c r="R167" i="1"/>
  <c r="Q167" i="1"/>
  <c r="P167" i="1"/>
  <c r="O167" i="1"/>
  <c r="N167" i="1"/>
  <c r="M167" i="1"/>
  <c r="L167" i="1"/>
  <c r="J167" i="1"/>
  <c r="I167" i="1"/>
  <c r="H167" i="1"/>
  <c r="G167" i="1"/>
  <c r="F167" i="1"/>
  <c r="E167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Z161" i="1"/>
  <c r="Y161" i="1"/>
  <c r="X161" i="1"/>
  <c r="X150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C139" i="1"/>
  <c r="C145" i="1" s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C123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Z117" i="1"/>
  <c r="Y117" i="1"/>
  <c r="X117" i="1"/>
  <c r="X109" i="1"/>
  <c r="C113" i="1"/>
  <c r="Y106" i="1"/>
  <c r="X106" i="1"/>
  <c r="X105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X92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9" i="1"/>
  <c r="C98" i="1"/>
  <c r="Y98" i="1" l="1"/>
  <c r="X99" i="1"/>
  <c r="Z99" i="1" s="1"/>
  <c r="X98" i="1"/>
  <c r="Z98" i="1" s="1"/>
  <c r="Y99" i="1"/>
  <c r="Z106" i="1"/>
  <c r="Y81" i="1" l="1"/>
  <c r="X81" i="1"/>
  <c r="Y93" i="1"/>
  <c r="X93" i="1"/>
  <c r="Z93" i="1" s="1"/>
  <c r="W94" i="1"/>
  <c r="W97" i="1" s="1"/>
  <c r="V94" i="1"/>
  <c r="V97" i="1" s="1"/>
  <c r="U94" i="1"/>
  <c r="U97" i="1" s="1"/>
  <c r="T94" i="1"/>
  <c r="T97" i="1" s="1"/>
  <c r="S94" i="1"/>
  <c r="S97" i="1" s="1"/>
  <c r="R94" i="1"/>
  <c r="R97" i="1" s="1"/>
  <c r="Q94" i="1"/>
  <c r="Q97" i="1" s="1"/>
  <c r="P94" i="1"/>
  <c r="P97" i="1" s="1"/>
  <c r="O94" i="1"/>
  <c r="O97" i="1" s="1"/>
  <c r="N94" i="1"/>
  <c r="N97" i="1" s="1"/>
  <c r="M94" i="1"/>
  <c r="M97" i="1" s="1"/>
  <c r="L94" i="1"/>
  <c r="L97" i="1" s="1"/>
  <c r="K94" i="1"/>
  <c r="K97" i="1" s="1"/>
  <c r="J94" i="1"/>
  <c r="J97" i="1" s="1"/>
  <c r="I94" i="1"/>
  <c r="I97" i="1" s="1"/>
  <c r="H94" i="1"/>
  <c r="H97" i="1" s="1"/>
  <c r="G94" i="1"/>
  <c r="G97" i="1" s="1"/>
  <c r="F94" i="1"/>
  <c r="F97" i="1" s="1"/>
  <c r="E94" i="1"/>
  <c r="E97" i="1" s="1"/>
  <c r="D94" i="1"/>
  <c r="D97" i="1" s="1"/>
  <c r="C94" i="1"/>
  <c r="C97" i="1" s="1"/>
  <c r="C88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C76" i="1"/>
  <c r="C70" i="1"/>
  <c r="Z58" i="1"/>
  <c r="Y58" i="1"/>
  <c r="X58" i="1"/>
  <c r="Z55" i="1"/>
  <c r="Y55" i="1"/>
  <c r="T64" i="1"/>
  <c r="L64" i="1"/>
  <c r="K64" i="1"/>
  <c r="J64" i="1"/>
  <c r="D64" i="1"/>
  <c r="W59" i="1"/>
  <c r="W64" i="1" s="1"/>
  <c r="V59" i="1"/>
  <c r="V64" i="1" s="1"/>
  <c r="U59" i="1"/>
  <c r="U64" i="1" s="1"/>
  <c r="T59" i="1"/>
  <c r="S59" i="1"/>
  <c r="S64" i="1" s="1"/>
  <c r="R59" i="1"/>
  <c r="R64" i="1" s="1"/>
  <c r="Q59" i="1"/>
  <c r="Q64" i="1" s="1"/>
  <c r="P59" i="1"/>
  <c r="P64" i="1" s="1"/>
  <c r="O59" i="1"/>
  <c r="O64" i="1" s="1"/>
  <c r="N59" i="1"/>
  <c r="N64" i="1" s="1"/>
  <c r="M59" i="1"/>
  <c r="M64" i="1" s="1"/>
  <c r="L59" i="1"/>
  <c r="K59" i="1"/>
  <c r="J59" i="1"/>
  <c r="I59" i="1"/>
  <c r="I64" i="1" s="1"/>
  <c r="H59" i="1"/>
  <c r="H64" i="1" s="1"/>
  <c r="G59" i="1"/>
  <c r="G64" i="1" s="1"/>
  <c r="F59" i="1"/>
  <c r="F64" i="1" s="1"/>
  <c r="E59" i="1"/>
  <c r="E64" i="1" s="1"/>
  <c r="D59" i="1"/>
  <c r="C59" i="1"/>
  <c r="C64" i="1" s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Z22" i="1"/>
  <c r="Y22" i="1"/>
  <c r="X22" i="1"/>
  <c r="Z45" i="1"/>
  <c r="Y45" i="1"/>
  <c r="X45" i="1"/>
  <c r="C46" i="1"/>
  <c r="C40" i="1"/>
  <c r="X30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X24" i="1"/>
  <c r="C28" i="1"/>
  <c r="X10" i="1"/>
  <c r="X7" i="1"/>
  <c r="X6" i="1"/>
  <c r="C12" i="1"/>
  <c r="C8" i="1"/>
  <c r="Z81" i="1" l="1"/>
  <c r="Y97" i="1"/>
  <c r="Y100" i="1" s="1"/>
  <c r="X97" i="1"/>
  <c r="C100" i="1"/>
  <c r="C51" i="1"/>
  <c r="Z97" i="1" l="1"/>
  <c r="Z100" i="1" s="1"/>
  <c r="X100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61" i="1" l="1"/>
  <c r="X61" i="1"/>
  <c r="Y57" i="1"/>
  <c r="Y59" i="1" s="1"/>
  <c r="Y64" i="1" s="1"/>
  <c r="X57" i="1"/>
  <c r="X59" i="1" s="1"/>
  <c r="X55" i="1"/>
  <c r="Y44" i="1"/>
  <c r="Y46" i="1" s="1"/>
  <c r="X44" i="1"/>
  <c r="X46" i="1" s="1"/>
  <c r="Y42" i="1"/>
  <c r="X42" i="1"/>
  <c r="Y39" i="1"/>
  <c r="X39" i="1"/>
  <c r="Y38" i="1"/>
  <c r="X38" i="1"/>
  <c r="Y35" i="1"/>
  <c r="X35" i="1"/>
  <c r="Y34" i="1"/>
  <c r="X34" i="1"/>
  <c r="Y33" i="1"/>
  <c r="X33" i="1"/>
  <c r="Y32" i="1"/>
  <c r="X32" i="1"/>
  <c r="Y31" i="1"/>
  <c r="X31" i="1"/>
  <c r="Y30" i="1"/>
  <c r="Y27" i="1"/>
  <c r="X27" i="1"/>
  <c r="Y26" i="1"/>
  <c r="X26" i="1"/>
  <c r="Y25" i="1"/>
  <c r="X25" i="1"/>
  <c r="Y24" i="1"/>
  <c r="Y20" i="1"/>
  <c r="X20" i="1"/>
  <c r="Y18" i="1"/>
  <c r="X18" i="1"/>
  <c r="Y16" i="1"/>
  <c r="X16" i="1"/>
  <c r="Y14" i="1"/>
  <c r="X14" i="1"/>
  <c r="Y11" i="1"/>
  <c r="X11" i="1"/>
  <c r="Y10" i="1"/>
  <c r="Y7" i="1"/>
  <c r="Y6" i="1"/>
  <c r="Y154" i="1"/>
  <c r="Y158" i="1" s="1"/>
  <c r="X154" i="1"/>
  <c r="X158" i="1" s="1"/>
  <c r="Y153" i="1"/>
  <c r="X153" i="1"/>
  <c r="Y152" i="1"/>
  <c r="X152" i="1"/>
  <c r="Y151" i="1"/>
  <c r="X151" i="1"/>
  <c r="Y91" i="1"/>
  <c r="X91" i="1"/>
  <c r="Y90" i="1"/>
  <c r="X90" i="1"/>
  <c r="Y87" i="1"/>
  <c r="X87" i="1"/>
  <c r="Y86" i="1"/>
  <c r="X86" i="1"/>
  <c r="Y84" i="1"/>
  <c r="X84" i="1"/>
  <c r="Y80" i="1"/>
  <c r="X80" i="1"/>
  <c r="Y79" i="1"/>
  <c r="X79" i="1"/>
  <c r="Y78" i="1"/>
  <c r="X78" i="1"/>
  <c r="Y75" i="1"/>
  <c r="X75" i="1"/>
  <c r="Y74" i="1"/>
  <c r="X74" i="1"/>
  <c r="Y73" i="1"/>
  <c r="X73" i="1"/>
  <c r="Y92" i="1"/>
  <c r="Y72" i="1"/>
  <c r="X72" i="1"/>
  <c r="Y69" i="1"/>
  <c r="X69" i="1"/>
  <c r="Y68" i="1"/>
  <c r="X68" i="1"/>
  <c r="X82" i="1" l="1"/>
  <c r="X157" i="1"/>
  <c r="Y82" i="1"/>
  <c r="X64" i="1"/>
  <c r="X94" i="1"/>
  <c r="Y94" i="1"/>
  <c r="Y36" i="1"/>
  <c r="X28" i="1"/>
  <c r="X12" i="1"/>
  <c r="X50" i="1"/>
  <c r="X49" i="1"/>
  <c r="Y49" i="1"/>
  <c r="Y50" i="1"/>
  <c r="X36" i="1"/>
  <c r="Z68" i="1"/>
  <c r="Z75" i="1"/>
  <c r="Z84" i="1"/>
  <c r="Z86" i="1"/>
  <c r="Z90" i="1"/>
  <c r="Y8" i="1"/>
  <c r="Z73" i="1"/>
  <c r="Z92" i="1"/>
  <c r="Y12" i="1"/>
  <c r="Y28" i="1"/>
  <c r="X8" i="1"/>
  <c r="X40" i="1"/>
  <c r="Y40" i="1"/>
  <c r="Z72" i="1"/>
  <c r="Z80" i="1"/>
  <c r="Z87" i="1"/>
  <c r="Z91" i="1"/>
  <c r="Z79" i="1"/>
  <c r="Z78" i="1"/>
  <c r="Z69" i="1"/>
  <c r="Z74" i="1"/>
  <c r="Z94" i="1" l="1"/>
  <c r="Z82" i="1"/>
  <c r="R40" i="1"/>
  <c r="R28" i="1"/>
  <c r="R12" i="1"/>
  <c r="R8" i="1"/>
  <c r="F88" i="1"/>
  <c r="F76" i="1"/>
  <c r="F70" i="1"/>
  <c r="F100" i="1" l="1"/>
  <c r="Z152" i="1" l="1"/>
  <c r="L76" i="1"/>
  <c r="I76" i="1"/>
  <c r="Z44" i="1" l="1"/>
  <c r="Z46" i="1" s="1"/>
  <c r="D123" i="1" l="1"/>
  <c r="D113" i="1"/>
  <c r="D139" i="1" l="1"/>
  <c r="D145" i="1" s="1"/>
  <c r="D88" i="1"/>
  <c r="D76" i="1"/>
  <c r="D28" i="1"/>
  <c r="D12" i="1"/>
  <c r="D8" i="1"/>
  <c r="D128" i="1"/>
  <c r="P128" i="1"/>
  <c r="O128" i="1"/>
  <c r="F128" i="1"/>
  <c r="C128" i="1"/>
  <c r="S128" i="1" l="1"/>
  <c r="L128" i="1"/>
  <c r="V128" i="1"/>
  <c r="I128" i="1"/>
  <c r="G128" i="1"/>
  <c r="J128" i="1"/>
  <c r="M128" i="1"/>
  <c r="R128" i="1"/>
  <c r="U128" i="1"/>
  <c r="C159" i="1"/>
  <c r="F113" i="1" l="1"/>
  <c r="G113" i="1"/>
  <c r="I113" i="1"/>
  <c r="J113" i="1"/>
  <c r="L113" i="1"/>
  <c r="M113" i="1"/>
  <c r="O113" i="1"/>
  <c r="P113" i="1"/>
  <c r="R113" i="1"/>
  <c r="S113" i="1"/>
  <c r="U113" i="1"/>
  <c r="V113" i="1"/>
  <c r="X111" i="1"/>
  <c r="Y111" i="1"/>
  <c r="Z111" i="1" l="1"/>
  <c r="F8" i="1"/>
  <c r="G8" i="1"/>
  <c r="I8" i="1"/>
  <c r="J8" i="1"/>
  <c r="L8" i="1"/>
  <c r="M8" i="1"/>
  <c r="O8" i="1"/>
  <c r="P8" i="1"/>
  <c r="S8" i="1"/>
  <c r="U8" i="1"/>
  <c r="V8" i="1"/>
  <c r="Z7" i="1" l="1"/>
  <c r="E8" i="1"/>
  <c r="H8" i="1"/>
  <c r="K8" i="1"/>
  <c r="Q8" i="1"/>
  <c r="T8" i="1"/>
  <c r="T12" i="1"/>
  <c r="F12" i="1"/>
  <c r="G12" i="1"/>
  <c r="I12" i="1"/>
  <c r="J12" i="1"/>
  <c r="L12" i="1"/>
  <c r="M12" i="1"/>
  <c r="O12" i="1"/>
  <c r="P12" i="1"/>
  <c r="S12" i="1"/>
  <c r="U12" i="1"/>
  <c r="V12" i="1"/>
  <c r="F28" i="1"/>
  <c r="G28" i="1"/>
  <c r="I28" i="1"/>
  <c r="J28" i="1"/>
  <c r="L28" i="1"/>
  <c r="M28" i="1"/>
  <c r="O28" i="1"/>
  <c r="P28" i="1"/>
  <c r="S28" i="1"/>
  <c r="U28" i="1"/>
  <c r="V28" i="1"/>
  <c r="D40" i="1"/>
  <c r="F40" i="1"/>
  <c r="G40" i="1"/>
  <c r="I40" i="1"/>
  <c r="J40" i="1"/>
  <c r="L40" i="1"/>
  <c r="M40" i="1"/>
  <c r="O40" i="1"/>
  <c r="P40" i="1"/>
  <c r="S40" i="1"/>
  <c r="U40" i="1"/>
  <c r="V40" i="1"/>
  <c r="G51" i="1"/>
  <c r="P51" i="1"/>
  <c r="V51" i="1"/>
  <c r="F51" i="1"/>
  <c r="I51" i="1"/>
  <c r="J51" i="1"/>
  <c r="M51" i="1"/>
  <c r="D70" i="1"/>
  <c r="G70" i="1"/>
  <c r="I70" i="1"/>
  <c r="J70" i="1"/>
  <c r="L70" i="1"/>
  <c r="M70" i="1"/>
  <c r="O70" i="1"/>
  <c r="P70" i="1"/>
  <c r="R70" i="1"/>
  <c r="S70" i="1"/>
  <c r="U70" i="1"/>
  <c r="V70" i="1"/>
  <c r="G76" i="1"/>
  <c r="J76" i="1"/>
  <c r="M76" i="1"/>
  <c r="O76" i="1"/>
  <c r="P76" i="1"/>
  <c r="R76" i="1"/>
  <c r="S76" i="1"/>
  <c r="U76" i="1"/>
  <c r="V76" i="1"/>
  <c r="G88" i="1"/>
  <c r="I88" i="1"/>
  <c r="J88" i="1"/>
  <c r="L88" i="1"/>
  <c r="M88" i="1"/>
  <c r="O88" i="1"/>
  <c r="P88" i="1"/>
  <c r="R88" i="1"/>
  <c r="S88" i="1"/>
  <c r="U88" i="1"/>
  <c r="V88" i="1"/>
  <c r="D100" i="1"/>
  <c r="X104" i="1"/>
  <c r="Y104" i="1"/>
  <c r="Y105" i="1"/>
  <c r="Y109" i="1"/>
  <c r="X110" i="1"/>
  <c r="Y110" i="1"/>
  <c r="X112" i="1"/>
  <c r="Y112" i="1"/>
  <c r="X115" i="1"/>
  <c r="Y115" i="1"/>
  <c r="X116" i="1"/>
  <c r="Y116" i="1"/>
  <c r="X121" i="1"/>
  <c r="Y121" i="1"/>
  <c r="X122" i="1"/>
  <c r="Y122" i="1"/>
  <c r="F123" i="1"/>
  <c r="G123" i="1"/>
  <c r="I123" i="1"/>
  <c r="J123" i="1"/>
  <c r="L123" i="1"/>
  <c r="M123" i="1"/>
  <c r="O123" i="1"/>
  <c r="P123" i="1"/>
  <c r="R123" i="1"/>
  <c r="S123" i="1"/>
  <c r="U123" i="1"/>
  <c r="V123" i="1"/>
  <c r="X118" i="1"/>
  <c r="Y118" i="1"/>
  <c r="X132" i="1"/>
  <c r="Y132" i="1"/>
  <c r="X134" i="1"/>
  <c r="Y134" i="1"/>
  <c r="X136" i="1"/>
  <c r="Y136" i="1"/>
  <c r="X137" i="1"/>
  <c r="Y137" i="1"/>
  <c r="X138" i="1"/>
  <c r="Y138" i="1"/>
  <c r="F139" i="1"/>
  <c r="F145" i="1" s="1"/>
  <c r="G139" i="1"/>
  <c r="G145" i="1" s="1"/>
  <c r="I139" i="1"/>
  <c r="I145" i="1" s="1"/>
  <c r="J139" i="1"/>
  <c r="J145" i="1" s="1"/>
  <c r="L139" i="1"/>
  <c r="L145" i="1" s="1"/>
  <c r="M139" i="1"/>
  <c r="M145" i="1" s="1"/>
  <c r="O139" i="1"/>
  <c r="O145" i="1" s="1"/>
  <c r="P139" i="1"/>
  <c r="P145" i="1" s="1"/>
  <c r="R139" i="1"/>
  <c r="R145" i="1" s="1"/>
  <c r="S139" i="1"/>
  <c r="S145" i="1" s="1"/>
  <c r="U139" i="1"/>
  <c r="U145" i="1" s="1"/>
  <c r="V139" i="1"/>
  <c r="V145" i="1" s="1"/>
  <c r="X141" i="1"/>
  <c r="Y141" i="1"/>
  <c r="Y150" i="1"/>
  <c r="Y157" i="1" s="1"/>
  <c r="Y119" i="1" l="1"/>
  <c r="X123" i="1"/>
  <c r="X119" i="1"/>
  <c r="X127" i="1"/>
  <c r="X107" i="1"/>
  <c r="X126" i="1"/>
  <c r="Y144" i="1"/>
  <c r="Y127" i="1"/>
  <c r="Y126" i="1"/>
  <c r="Y107" i="1"/>
  <c r="X144" i="1"/>
  <c r="Z30" i="1"/>
  <c r="W12" i="1"/>
  <c r="Z14" i="1"/>
  <c r="Z10" i="1"/>
  <c r="Z61" i="1"/>
  <c r="Z11" i="1"/>
  <c r="W8" i="1"/>
  <c r="Z6" i="1"/>
  <c r="Z57" i="1"/>
  <c r="Z59" i="1" s="1"/>
  <c r="Z38" i="1"/>
  <c r="Z25" i="1"/>
  <c r="Z20" i="1"/>
  <c r="Z16" i="1"/>
  <c r="Z24" i="1"/>
  <c r="Z27" i="1"/>
  <c r="Z26" i="1"/>
  <c r="Z18" i="1"/>
  <c r="Q12" i="1"/>
  <c r="Z42" i="1"/>
  <c r="Z39" i="1"/>
  <c r="Z35" i="1"/>
  <c r="Z34" i="1"/>
  <c r="Z153" i="1"/>
  <c r="Z151" i="1"/>
  <c r="Z154" i="1"/>
  <c r="Z158" i="1" s="1"/>
  <c r="X76" i="1"/>
  <c r="Y88" i="1"/>
  <c r="X88" i="1"/>
  <c r="Y76" i="1"/>
  <c r="X70" i="1"/>
  <c r="Y70" i="1"/>
  <c r="Z32" i="1"/>
  <c r="Z33" i="1"/>
  <c r="Z31" i="1"/>
  <c r="X159" i="1"/>
  <c r="N8" i="1"/>
  <c r="R100" i="1"/>
  <c r="L100" i="1"/>
  <c r="R159" i="1"/>
  <c r="L159" i="1"/>
  <c r="F159" i="1"/>
  <c r="S100" i="1"/>
  <c r="M100" i="1"/>
  <c r="E12" i="1"/>
  <c r="S146" i="1"/>
  <c r="M146" i="1"/>
  <c r="G146" i="1"/>
  <c r="U100" i="1"/>
  <c r="O100" i="1"/>
  <c r="I100" i="1"/>
  <c r="D159" i="1"/>
  <c r="R146" i="1"/>
  <c r="L146" i="1"/>
  <c r="F146" i="1"/>
  <c r="G100" i="1"/>
  <c r="V159" i="1"/>
  <c r="J159" i="1"/>
  <c r="U159" i="1"/>
  <c r="I159" i="1"/>
  <c r="V146" i="1"/>
  <c r="D146" i="1"/>
  <c r="P159" i="1"/>
  <c r="O159" i="1"/>
  <c r="P146" i="1"/>
  <c r="J146" i="1"/>
  <c r="S159" i="1"/>
  <c r="M159" i="1"/>
  <c r="G159" i="1"/>
  <c r="U146" i="1"/>
  <c r="O146" i="1"/>
  <c r="I146" i="1"/>
  <c r="C146" i="1"/>
  <c r="V100" i="1"/>
  <c r="P100" i="1"/>
  <c r="J100" i="1"/>
  <c r="N12" i="1"/>
  <c r="E123" i="1"/>
  <c r="K70" i="1"/>
  <c r="T123" i="1"/>
  <c r="W70" i="1"/>
  <c r="K113" i="1"/>
  <c r="Y113" i="1"/>
  <c r="Q113" i="1"/>
  <c r="E113" i="1"/>
  <c r="T88" i="1"/>
  <c r="X113" i="1"/>
  <c r="N113" i="1"/>
  <c r="W113" i="1"/>
  <c r="W88" i="1"/>
  <c r="K88" i="1"/>
  <c r="Q123" i="1"/>
  <c r="T113" i="1"/>
  <c r="H113" i="1"/>
  <c r="E139" i="1"/>
  <c r="E145" i="1" s="1"/>
  <c r="Q139" i="1"/>
  <c r="Q145" i="1" s="1"/>
  <c r="Z134" i="1"/>
  <c r="Z121" i="1"/>
  <c r="W76" i="1"/>
  <c r="T70" i="1"/>
  <c r="H70" i="1"/>
  <c r="Q88" i="1"/>
  <c r="H88" i="1"/>
  <c r="K76" i="1"/>
  <c r="N70" i="1"/>
  <c r="Y139" i="1"/>
  <c r="Y145" i="1" s="1"/>
  <c r="N139" i="1"/>
  <c r="N145" i="1" s="1"/>
  <c r="Z116" i="1"/>
  <c r="N40" i="1"/>
  <c r="N123" i="1"/>
  <c r="H123" i="1"/>
  <c r="T76" i="1"/>
  <c r="Q40" i="1"/>
  <c r="E40" i="1"/>
  <c r="W28" i="1"/>
  <c r="N28" i="1"/>
  <c r="Q28" i="1"/>
  <c r="K12" i="1"/>
  <c r="H12" i="1"/>
  <c r="U51" i="1"/>
  <c r="Z150" i="1"/>
  <c r="Z157" i="1" s="1"/>
  <c r="Z115" i="1"/>
  <c r="Z119" i="1" s="1"/>
  <c r="Z104" i="1"/>
  <c r="R51" i="1"/>
  <c r="S51" i="1"/>
  <c r="O51" i="1"/>
  <c r="L51" i="1"/>
  <c r="Z137" i="1"/>
  <c r="Z118" i="1"/>
  <c r="Z105" i="1"/>
  <c r="H76" i="1"/>
  <c r="D51" i="1"/>
  <c r="W139" i="1"/>
  <c r="W145" i="1" s="1"/>
  <c r="Z138" i="1"/>
  <c r="Y123" i="1"/>
  <c r="Z122" i="1"/>
  <c r="Z112" i="1"/>
  <c r="Z110" i="1"/>
  <c r="Z141" i="1"/>
  <c r="X139" i="1"/>
  <c r="X145" i="1" s="1"/>
  <c r="T139" i="1"/>
  <c r="T145" i="1" s="1"/>
  <c r="H139" i="1"/>
  <c r="H145" i="1" s="1"/>
  <c r="K139" i="1"/>
  <c r="K145" i="1" s="1"/>
  <c r="Z136" i="1"/>
  <c r="Z132" i="1"/>
  <c r="W123" i="1"/>
  <c r="K123" i="1"/>
  <c r="Z109" i="1"/>
  <c r="Q70" i="1"/>
  <c r="E70" i="1"/>
  <c r="E28" i="1"/>
  <c r="K28" i="1"/>
  <c r="N88" i="1"/>
  <c r="Q76" i="1"/>
  <c r="E76" i="1"/>
  <c r="N76" i="1"/>
  <c r="T40" i="1"/>
  <c r="H40" i="1"/>
  <c r="W40" i="1"/>
  <c r="K40" i="1"/>
  <c r="T28" i="1"/>
  <c r="H28" i="1"/>
  <c r="E88" i="1"/>
  <c r="Z64" i="1" l="1"/>
  <c r="Z126" i="1"/>
  <c r="Z107" i="1"/>
  <c r="Z144" i="1"/>
  <c r="Z127" i="1"/>
  <c r="Z50" i="1"/>
  <c r="Z8" i="1"/>
  <c r="Z49" i="1"/>
  <c r="Z36" i="1"/>
  <c r="Z12" i="1"/>
  <c r="Z40" i="1"/>
  <c r="Z28" i="1"/>
  <c r="T100" i="1"/>
  <c r="X51" i="1"/>
  <c r="N128" i="1"/>
  <c r="Z88" i="1"/>
  <c r="Z70" i="1"/>
  <c r="Z76" i="1"/>
  <c r="K100" i="1"/>
  <c r="N146" i="1"/>
  <c r="E159" i="1"/>
  <c r="H159" i="1"/>
  <c r="Q128" i="1"/>
  <c r="E100" i="1"/>
  <c r="Y146" i="1"/>
  <c r="N159" i="1"/>
  <c r="W100" i="1"/>
  <c r="X128" i="1"/>
  <c r="W159" i="1"/>
  <c r="N100" i="1"/>
  <c r="Y159" i="1"/>
  <c r="X146" i="1"/>
  <c r="Q100" i="1"/>
  <c r="E146" i="1"/>
  <c r="H128" i="1"/>
  <c r="Q159" i="1"/>
  <c r="E128" i="1"/>
  <c r="T128" i="1"/>
  <c r="H100" i="1"/>
  <c r="Q146" i="1"/>
  <c r="K159" i="1"/>
  <c r="W146" i="1"/>
  <c r="K146" i="1"/>
  <c r="K128" i="1"/>
  <c r="H146" i="1"/>
  <c r="T146" i="1"/>
  <c r="Y128" i="1"/>
  <c r="T159" i="1"/>
  <c r="W128" i="1"/>
  <c r="Z113" i="1"/>
  <c r="Z123" i="1"/>
  <c r="K51" i="1"/>
  <c r="T51" i="1"/>
  <c r="Q51" i="1"/>
  <c r="N51" i="1"/>
  <c r="W51" i="1"/>
  <c r="H51" i="1"/>
  <c r="Y51" i="1"/>
  <c r="Z139" i="1"/>
  <c r="Z145" i="1" s="1"/>
  <c r="E51" i="1"/>
  <c r="Z51" i="1" l="1"/>
  <c r="Z146" i="1"/>
  <c r="Z159" i="1"/>
  <c r="Z128" i="1"/>
</calcChain>
</file>

<file path=xl/sharedStrings.xml><?xml version="1.0" encoding="utf-8"?>
<sst xmlns="http://schemas.openxmlformats.org/spreadsheetml/2006/main" count="162" uniqueCount="118">
  <si>
    <t>All</t>
  </si>
  <si>
    <t>Ph.D.</t>
  </si>
  <si>
    <t>Master's</t>
  </si>
  <si>
    <t>GRAND TOTALS</t>
  </si>
  <si>
    <t>SON Total</t>
  </si>
  <si>
    <t>School of Nursing</t>
  </si>
  <si>
    <t>PhD</t>
  </si>
  <si>
    <t>SHS Total</t>
  </si>
  <si>
    <t>Physical Therapy Total</t>
  </si>
  <si>
    <t>School of Health Sciences</t>
  </si>
  <si>
    <t>SECS Total</t>
  </si>
  <si>
    <t>Mechanical Engineering Total</t>
  </si>
  <si>
    <t>Systems Engineering Total</t>
  </si>
  <si>
    <t>Electrical Engineering Total</t>
  </si>
  <si>
    <t>CSE Total</t>
  </si>
  <si>
    <t>School of Engineering &amp; Computer Science</t>
  </si>
  <si>
    <t>SEHS Total</t>
  </si>
  <si>
    <t>TDES Totals</t>
  </si>
  <si>
    <t>Human Development/Child Studies Total</t>
  </si>
  <si>
    <t xml:space="preserve">Education Leadership Totals </t>
  </si>
  <si>
    <t>Counseling Totals</t>
  </si>
  <si>
    <t>School of Education &amp; Human Services</t>
  </si>
  <si>
    <t>SBA Total</t>
  </si>
  <si>
    <t>School of Business Administration</t>
  </si>
  <si>
    <t>CAS Total</t>
  </si>
  <si>
    <t>Physics Totals</t>
  </si>
  <si>
    <t>MTD Total</t>
  </si>
  <si>
    <t>Mathematics Total</t>
  </si>
  <si>
    <t>Chemistry Total</t>
  </si>
  <si>
    <t>COLLEGE OF ARTS AND SCIENCES</t>
  </si>
  <si>
    <t>Total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</si>
  <si>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</si>
  <si>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</si>
  <si>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</si>
  <si>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</si>
  <si>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</si>
  <si>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</si>
  <si>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</si>
  <si>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</si>
  <si>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</si>
  <si>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</si>
  <si>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</si>
  <si>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</si>
  <si>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>Biology Total</t>
  </si>
  <si>
    <t>1105 Biology</t>
  </si>
  <si>
    <t>1230 Chemistry</t>
  </si>
  <si>
    <t>1350 Biomed Sci: Env Chem</t>
  </si>
  <si>
    <t>1405 English</t>
  </si>
  <si>
    <t>1505 History</t>
  </si>
  <si>
    <t>1700 Liberal Studies</t>
  </si>
  <si>
    <t>1705 Linguistics</t>
  </si>
  <si>
    <t>1835 Applied Statistics</t>
  </si>
  <si>
    <t>1900 Applied Mathematics-phd</t>
  </si>
  <si>
    <t>2305 Music Education</t>
  </si>
  <si>
    <t>2310 Vocal Pedagogy</t>
  </si>
  <si>
    <t>2315 Vocal Performance</t>
  </si>
  <si>
    <t>2405 Physics</t>
  </si>
  <si>
    <t>2490 Biomed Sci:Med Physics</t>
  </si>
  <si>
    <t>2560 Public Administration</t>
  </si>
  <si>
    <t>2705 Communication</t>
  </si>
  <si>
    <t>3100 Accounting</t>
  </si>
  <si>
    <t>3550 Info Technology Management</t>
  </si>
  <si>
    <t>3900 Business Administration</t>
  </si>
  <si>
    <t>3901 Business Administration (Exec)</t>
  </si>
  <si>
    <t>4120 Elementary Education</t>
  </si>
  <si>
    <t>4220 Secondary Education</t>
  </si>
  <si>
    <t>4400 Counseling</t>
  </si>
  <si>
    <t>4500 Reading &amp; Language Arts</t>
  </si>
  <si>
    <t>4610 Educational Leadership</t>
  </si>
  <si>
    <t>4615 Teacher Leadership</t>
  </si>
  <si>
    <t>4620 Educational Studies</t>
  </si>
  <si>
    <t>4651 Leadership</t>
  </si>
  <si>
    <t>4700 Early Childhood Educatn</t>
  </si>
  <si>
    <t>4800 Special Education</t>
  </si>
  <si>
    <t>4900 Training &amp; Development</t>
  </si>
  <si>
    <t>4940 Reading Education</t>
  </si>
  <si>
    <t>4950 Educ: Counseling</t>
  </si>
  <si>
    <t>4951 Educ:Leadership</t>
  </si>
  <si>
    <t>4952 Educ: Early Childhood</t>
  </si>
  <si>
    <t>5020 Computer Science</t>
  </si>
  <si>
    <t>5030 Computer Science &amp; Informatics</t>
  </si>
  <si>
    <t>5160 Mechanical Engineering</t>
  </si>
  <si>
    <t>5180 Systems Engineering</t>
  </si>
  <si>
    <t>5185 Industrial &amp; Systems Egr</t>
  </si>
  <si>
    <t>5540 Elec &amp; Computer Enginr</t>
  </si>
  <si>
    <t>5560 Engineering Managemnt</t>
  </si>
  <si>
    <t>5590 Software Egnring &amp; Info Tech</t>
  </si>
  <si>
    <t>5620 Embedded Systems</t>
  </si>
  <si>
    <t>6045 Safety Management</t>
  </si>
  <si>
    <t>6220 Physical Therapy</t>
  </si>
  <si>
    <t>6221 Physical Therapy (tDPT)</t>
  </si>
  <si>
    <t>6240 Exercise Science</t>
  </si>
  <si>
    <t>7220 Nursing Anesthesia</t>
  </si>
  <si>
    <t>7270 Adult Gerontologcl Nrs Practnr</t>
  </si>
  <si>
    <t>7280 Family Nurse Practitioner</t>
  </si>
  <si>
    <t>7285 Nursing Education</t>
  </si>
  <si>
    <t>7400 Nursing Practice</t>
  </si>
  <si>
    <t>2015-2016 Degrees Awarded by Gender and Ethnicity</t>
  </si>
  <si>
    <t>1116 Biological Biomedical Sciences</t>
  </si>
  <si>
    <t>1805 Mathematics</t>
  </si>
  <si>
    <t>1860 Industrial Applied Math</t>
  </si>
  <si>
    <t>2205 Music</t>
  </si>
  <si>
    <t>2335 Conducting</t>
  </si>
  <si>
    <t>2605 Psychology</t>
  </si>
  <si>
    <t>Psychology Totals</t>
  </si>
  <si>
    <t>MBA Totals</t>
  </si>
  <si>
    <t>4705 Early Education Intervention</t>
  </si>
  <si>
    <t>4668 Higher Ed Leadership</t>
  </si>
  <si>
    <t>Reading Total</t>
  </si>
  <si>
    <t>5545 Mechatronics</t>
  </si>
  <si>
    <t>6300 Public Health</t>
  </si>
  <si>
    <t>SOM Total</t>
  </si>
  <si>
    <t>17/18</t>
  </si>
  <si>
    <t>Post-Master's</t>
  </si>
  <si>
    <t>7 = Master's</t>
  </si>
  <si>
    <t>8 = Post-Master's</t>
  </si>
  <si>
    <t>18 = Doctoral - Practice</t>
  </si>
  <si>
    <t>17 = Doctoral -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</si>
</sst>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2" fillId="0" borderId="0" xfId="0" applyFont="1" applyFill="1" applyBorder="1"/>
    <xf numFmtId="0" fontId="2" fillId="3" borderId="4" xfId="0" applyFont="1" applyFill="1" applyBorder="1" applyAlignment="1" applyProtection="1">
      <alignment vertical="center"/>
    </xf>
    <xf numFmtId="0" fontId="0" fillId="0" borderId="0" xfId="0" applyBorder="1"/>
    <xf numFmtId="0" fontId="5" fillId="15" borderId="2" xfId="0" applyFont="1" applyFill="1" applyBorder="1" applyAlignment="1">
      <alignment horizontal="left" vertical="center"/>
    </xf>
    <xf numFmtId="0" fontId="5" fillId="15" borderId="3" xfId="0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3" fillId="15" borderId="6" xfId="0" applyFont="1" applyFill="1" applyBorder="1" applyAlignment="1">
      <alignment horizontal="left" vertical="center"/>
    </xf>
    <xf numFmtId="3" fontId="6" fillId="17" borderId="0" xfId="0" applyNumberFormat="1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/>
    </xf>
    <xf numFmtId="0" fontId="7" fillId="17" borderId="0" xfId="0" applyFont="1" applyFill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8" fillId="0" borderId="0" xfId="0" applyFont="1" applyFill="1" applyAlignment="1"/>
    <xf numFmtId="0" fontId="3" fillId="8" borderId="3" xfId="0" applyFont="1" applyFill="1" applyBorder="1" applyAlignment="1" applyProtection="1">
      <alignment vertical="center"/>
    </xf>
    <xf numFmtId="0" fontId="3" fillId="8" borderId="2" xfId="0" applyFont="1" applyFill="1" applyBorder="1" applyAlignment="1" applyProtection="1">
      <alignment vertical="center"/>
    </xf>
    <xf numFmtId="0" fontId="6" fillId="17" borderId="0" xfId="0" applyFont="1" applyFill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3" fontId="6" fillId="17" borderId="4" xfId="0" applyNumberFormat="1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 wrapText="1"/>
    </xf>
    <xf numFmtId="3" fontId="3" fillId="8" borderId="3" xfId="0" applyNumberFormat="1" applyFont="1" applyFill="1" applyBorder="1" applyAlignment="1" applyProtection="1">
      <alignment vertical="center"/>
    </xf>
    <xf numFmtId="3" fontId="3" fillId="8" borderId="2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3" fontId="3" fillId="3" borderId="0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8" borderId="6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3" fontId="2" fillId="3" borderId="0" xfId="0" applyNumberFormat="1" applyFont="1" applyFill="1" applyBorder="1" applyAlignment="1" applyProtection="1">
      <alignment vertical="center"/>
    </xf>
    <xf numFmtId="3" fontId="2" fillId="3" borderId="4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3" fontId="3" fillId="3" borderId="6" xfId="0" applyNumberFormat="1" applyFont="1" applyFill="1" applyBorder="1" applyAlignment="1" applyProtection="1">
      <alignment vertical="center"/>
    </xf>
    <xf numFmtId="3" fontId="5" fillId="0" borderId="4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3" fontId="3" fillId="3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3" fontId="3" fillId="3" borderId="3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3" fontId="2" fillId="3" borderId="0" xfId="0" applyNumberFormat="1" applyFont="1" applyFill="1" applyAlignment="1" applyProtection="1">
      <alignment vertical="center"/>
    </xf>
    <xf numFmtId="3" fontId="2" fillId="3" borderId="5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" fontId="2" fillId="3" borderId="4" xfId="0" applyNumberFormat="1" applyFont="1" applyFill="1" applyBorder="1" applyAlignment="1" applyProtection="1">
      <alignment vertical="center"/>
    </xf>
    <xf numFmtId="0" fontId="3" fillId="16" borderId="3" xfId="0" applyFont="1" applyFill="1" applyBorder="1" applyAlignment="1" applyProtection="1">
      <alignment vertical="center"/>
    </xf>
    <xf numFmtId="0" fontId="3" fillId="16" borderId="3" xfId="0" applyFont="1" applyFill="1" applyBorder="1" applyAlignment="1" applyProtection="1">
      <alignment horizontal="center" vertical="center"/>
    </xf>
    <xf numFmtId="0" fontId="5" fillId="16" borderId="6" xfId="0" applyFont="1" applyFill="1" applyBorder="1" applyAlignment="1" applyProtection="1">
      <alignment vertical="center"/>
    </xf>
    <xf numFmtId="0" fontId="5" fillId="16" borderId="3" xfId="0" applyFont="1" applyFill="1" applyBorder="1" applyAlignment="1" applyProtection="1">
      <alignment vertical="center"/>
    </xf>
    <xf numFmtId="3" fontId="5" fillId="16" borderId="3" xfId="0" applyNumberFormat="1" applyFont="1" applyFill="1" applyBorder="1" applyAlignment="1" applyProtection="1">
      <alignment vertical="center"/>
    </xf>
    <xf numFmtId="3" fontId="5" fillId="16" borderId="2" xfId="0" applyNumberFormat="1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3" fontId="3" fillId="3" borderId="5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3" fontId="3" fillId="3" borderId="9" xfId="0" applyNumberFormat="1" applyFont="1" applyFill="1" applyBorder="1" applyAlignment="1" applyProtection="1">
      <alignment vertical="center"/>
    </xf>
    <xf numFmtId="3" fontId="3" fillId="3" borderId="8" xfId="0" applyNumberFormat="1" applyFont="1" applyFill="1" applyBorder="1" applyAlignment="1" applyProtection="1">
      <alignment vertical="center"/>
    </xf>
    <xf numFmtId="3" fontId="3" fillId="3" borderId="7" xfId="0" applyNumberFormat="1" applyFont="1" applyFill="1" applyBorder="1" applyAlignment="1" applyProtection="1">
      <alignment vertical="center"/>
    </xf>
    <xf numFmtId="0" fontId="3" fillId="15" borderId="6" xfId="0" applyFont="1" applyFill="1" applyBorder="1" applyAlignment="1" applyProtection="1">
      <alignment vertical="center"/>
    </xf>
    <xf numFmtId="0" fontId="3" fillId="15" borderId="3" xfId="0" applyFont="1" applyFill="1" applyBorder="1" applyAlignment="1" applyProtection="1">
      <alignment horizontal="center" vertical="center"/>
    </xf>
    <xf numFmtId="3" fontId="3" fillId="15" borderId="6" xfId="0" applyNumberFormat="1" applyFont="1" applyFill="1" applyBorder="1" applyAlignment="1" applyProtection="1">
      <alignment vertical="center"/>
    </xf>
    <xf numFmtId="3" fontId="3" fillId="15" borderId="3" xfId="0" applyNumberFormat="1" applyFont="1" applyFill="1" applyBorder="1" applyAlignment="1" applyProtection="1">
      <alignment vertical="center"/>
    </xf>
    <xf numFmtId="3" fontId="3" fillId="15" borderId="2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vertical="center"/>
    </xf>
    <xf numFmtId="0" fontId="3" fillId="13" borderId="6" xfId="0" applyFont="1" applyFill="1" applyBorder="1" applyAlignment="1" applyProtection="1">
      <alignment vertical="center"/>
    </xf>
    <xf numFmtId="0" fontId="3" fillId="13" borderId="3" xfId="0" applyFont="1" applyFill="1" applyBorder="1" applyAlignment="1" applyProtection="1">
      <alignment horizontal="center" vertical="center"/>
    </xf>
    <xf numFmtId="0" fontId="3" fillId="13" borderId="3" xfId="0" applyFont="1" applyFill="1" applyBorder="1" applyAlignment="1" applyProtection="1">
      <alignment vertical="center"/>
    </xf>
    <xf numFmtId="3" fontId="3" fillId="13" borderId="2" xfId="0" applyNumberFormat="1" applyFont="1" applyFill="1" applyBorder="1" applyAlignment="1" applyProtection="1">
      <alignment vertical="center"/>
    </xf>
    <xf numFmtId="0" fontId="3" fillId="14" borderId="3" xfId="0" applyFont="1" applyFill="1" applyBorder="1" applyAlignment="1" applyProtection="1">
      <alignment vertical="center"/>
    </xf>
    <xf numFmtId="0" fontId="3" fillId="14" borderId="3" xfId="0" applyFont="1" applyFill="1" applyBorder="1" applyAlignment="1" applyProtection="1">
      <alignment horizontal="center" vertical="center"/>
    </xf>
    <xf numFmtId="0" fontId="5" fillId="14" borderId="6" xfId="0" applyFont="1" applyFill="1" applyBorder="1" applyAlignment="1" applyProtection="1">
      <alignment vertical="center"/>
    </xf>
    <xf numFmtId="0" fontId="5" fillId="14" borderId="3" xfId="0" applyFont="1" applyFill="1" applyBorder="1" applyAlignment="1" applyProtection="1">
      <alignment vertical="center"/>
    </xf>
    <xf numFmtId="3" fontId="5" fillId="14" borderId="3" xfId="0" applyNumberFormat="1" applyFont="1" applyFill="1" applyBorder="1" applyAlignment="1" applyProtection="1">
      <alignment vertical="center"/>
    </xf>
    <xf numFmtId="3" fontId="5" fillId="14" borderId="2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vertical="center"/>
    </xf>
    <xf numFmtId="0" fontId="3" fillId="11" borderId="6" xfId="0" applyFont="1" applyFill="1" applyBorder="1" applyAlignment="1" applyProtection="1">
      <alignment horizontal="left" vertical="center"/>
    </xf>
    <xf numFmtId="0" fontId="3" fillId="11" borderId="3" xfId="0" applyFont="1" applyFill="1" applyBorder="1" applyAlignment="1" applyProtection="1">
      <alignment horizontal="left" vertical="center"/>
    </xf>
    <xf numFmtId="0" fontId="3" fillId="11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vertical="center"/>
    </xf>
    <xf numFmtId="0" fontId="3" fillId="12" borderId="6" xfId="0" applyFont="1" applyFill="1" applyBorder="1" applyAlignment="1" applyProtection="1">
      <alignment vertical="center"/>
    </xf>
    <xf numFmtId="0" fontId="3" fillId="12" borderId="3" xfId="0" applyFont="1" applyFill="1" applyBorder="1" applyAlignment="1" applyProtection="1">
      <alignment horizontal="center" vertical="center"/>
    </xf>
    <xf numFmtId="0" fontId="3" fillId="12" borderId="3" xfId="0" applyFont="1" applyFill="1" applyBorder="1" applyAlignment="1" applyProtection="1">
      <alignment vertical="center"/>
    </xf>
    <xf numFmtId="3" fontId="3" fillId="12" borderId="3" xfId="0" applyNumberFormat="1" applyFont="1" applyFill="1" applyBorder="1" applyAlignment="1" applyProtection="1">
      <alignment vertical="center"/>
    </xf>
    <xf numFmtId="3" fontId="3" fillId="12" borderId="2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11" borderId="6" xfId="0" applyFont="1" applyFill="1" applyBorder="1" applyAlignment="1" applyProtection="1">
      <alignment vertical="center"/>
    </xf>
    <xf numFmtId="0" fontId="3" fillId="11" borderId="3" xfId="0" applyFont="1" applyFill="1" applyBorder="1" applyAlignment="1" applyProtection="1">
      <alignment horizontal="center" vertical="center"/>
    </xf>
    <xf numFmtId="0" fontId="3" fillId="18" borderId="3" xfId="0" applyFont="1" applyFill="1" applyBorder="1" applyAlignment="1" applyProtection="1">
      <alignment horizontal="right" vertical="center"/>
    </xf>
    <xf numFmtId="0" fontId="3" fillId="18" borderId="2" xfId="0" applyFont="1" applyFill="1" applyBorder="1" applyAlignment="1" applyProtection="1">
      <alignment horizontal="right" vertical="center"/>
    </xf>
    <xf numFmtId="3" fontId="3" fillId="18" borderId="3" xfId="0" applyNumberFormat="1" applyFont="1" applyFill="1" applyBorder="1" applyAlignment="1" applyProtection="1">
      <alignment horizontal="right" vertical="center"/>
    </xf>
    <xf numFmtId="0" fontId="3" fillId="9" borderId="6" xfId="0" applyFont="1" applyFill="1" applyBorder="1" applyAlignment="1" applyProtection="1">
      <alignment vertical="center"/>
    </xf>
    <xf numFmtId="0" fontId="3" fillId="9" borderId="3" xfId="0" applyFont="1" applyFill="1" applyBorder="1" applyAlignment="1" applyProtection="1">
      <alignment horizontal="center" vertical="center"/>
    </xf>
    <xf numFmtId="3" fontId="3" fillId="9" borderId="3" xfId="0" applyNumberFormat="1" applyFont="1" applyFill="1" applyBorder="1" applyAlignment="1" applyProtection="1">
      <alignment vertical="center"/>
    </xf>
    <xf numFmtId="3" fontId="3" fillId="9" borderId="2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0" fontId="3" fillId="10" borderId="6" xfId="0" applyFont="1" applyFill="1" applyBorder="1" applyAlignment="1" applyProtection="1">
      <alignment vertical="center"/>
    </xf>
    <xf numFmtId="0" fontId="3" fillId="10" borderId="3" xfId="0" applyFont="1" applyFill="1" applyBorder="1" applyAlignment="1" applyProtection="1">
      <alignment horizontal="center" vertical="center"/>
    </xf>
    <xf numFmtId="0" fontId="5" fillId="10" borderId="6" xfId="0" applyFont="1" applyFill="1" applyBorder="1" applyAlignment="1" applyProtection="1">
      <alignment vertical="center"/>
    </xf>
    <xf numFmtId="0" fontId="5" fillId="10" borderId="3" xfId="0" applyFont="1" applyFill="1" applyBorder="1" applyAlignment="1" applyProtection="1">
      <alignment vertical="center"/>
    </xf>
    <xf numFmtId="3" fontId="5" fillId="10" borderId="3" xfId="0" applyNumberFormat="1" applyFont="1" applyFill="1" applyBorder="1" applyAlignment="1" applyProtection="1">
      <alignment vertical="center"/>
    </xf>
    <xf numFmtId="3" fontId="5" fillId="10" borderId="2" xfId="0" applyNumberFormat="1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3" fontId="3" fillId="3" borderId="10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9" borderId="2" xfId="0" applyFont="1" applyFill="1" applyBorder="1" applyAlignment="1" applyProtection="1">
      <alignment horizontal="center" vertical="center"/>
    </xf>
    <xf numFmtId="3" fontId="3" fillId="9" borderId="6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horizontal="left" vertical="center"/>
    </xf>
    <xf numFmtId="0" fontId="3" fillId="8" borderId="4" xfId="0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3" fontId="3" fillId="8" borderId="0" xfId="0" applyNumberFormat="1" applyFont="1" applyFill="1" applyAlignment="1" applyProtection="1">
      <alignment vertical="center"/>
    </xf>
    <xf numFmtId="3" fontId="3" fillId="8" borderId="4" xfId="0" applyNumberFormat="1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1" xfId="0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vertical="center"/>
    </xf>
    <xf numFmtId="3" fontId="5" fillId="0" borderId="10" xfId="0" applyNumberFormat="1" applyFont="1" applyFill="1" applyBorder="1" applyAlignment="1" applyProtection="1">
      <alignment vertical="center"/>
    </xf>
    <xf numFmtId="0" fontId="3" fillId="7" borderId="6" xfId="0" applyFont="1" applyFill="1" applyBorder="1" applyAlignment="1" applyProtection="1">
      <alignment vertical="center"/>
    </xf>
    <xf numFmtId="0" fontId="3" fillId="7" borderId="3" xfId="0" applyFont="1" applyFill="1" applyBorder="1" applyAlignment="1" applyProtection="1">
      <alignment horizontal="center" vertical="center"/>
    </xf>
    <xf numFmtId="0" fontId="5" fillId="7" borderId="6" xfId="0" applyFont="1" applyFill="1" applyBorder="1" applyAlignment="1" applyProtection="1">
      <alignment vertical="center"/>
    </xf>
    <xf numFmtId="3" fontId="5" fillId="7" borderId="3" xfId="0" applyNumberFormat="1" applyFont="1" applyFill="1" applyBorder="1" applyAlignment="1" applyProtection="1">
      <alignment vertical="center"/>
    </xf>
    <xf numFmtId="3" fontId="5" fillId="7" borderId="2" xfId="0" applyNumberFormat="1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>
      <alignment vertical="center"/>
    </xf>
    <xf numFmtId="3" fontId="3" fillId="6" borderId="3" xfId="0" applyNumberFormat="1" applyFont="1" applyFill="1" applyBorder="1" applyAlignment="1" applyProtection="1">
      <alignment vertical="center"/>
    </xf>
    <xf numFmtId="3" fontId="3" fillId="6" borderId="2" xfId="0" applyNumberFormat="1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3" fontId="2" fillId="8" borderId="0" xfId="0" applyNumberFormat="1" applyFont="1" applyFill="1" applyBorder="1" applyAlignment="1" applyProtection="1">
      <alignment vertical="center"/>
    </xf>
    <xf numFmtId="3" fontId="2" fillId="8" borderId="4" xfId="0" applyNumberFormat="1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vertical="center"/>
    </xf>
    <xf numFmtId="0" fontId="5" fillId="5" borderId="3" xfId="0" applyFont="1" applyFill="1" applyBorder="1" applyAlignment="1" applyProtection="1">
      <alignment vertical="center"/>
    </xf>
    <xf numFmtId="3" fontId="5" fillId="5" borderId="2" xfId="0" applyNumberFormat="1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3" fontId="3" fillId="4" borderId="3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3" fillId="2" borderId="2" xfId="0" applyNumberFormat="1" applyFont="1" applyFill="1" applyBorder="1" applyAlignment="1" applyProtection="1">
      <alignment vertical="center"/>
    </xf>
    <xf numFmtId="3" fontId="0" fillId="3" borderId="5" xfId="0" applyNumberFormat="1" applyFont="1" applyFill="1" applyBorder="1" applyAlignment="1" applyProtection="1">
      <alignment vertical="center"/>
    </xf>
    <xf numFmtId="3" fontId="0" fillId="3" borderId="0" xfId="0" applyNumberFormat="1" applyFont="1" applyFill="1" applyAlignment="1" applyProtection="1">
      <alignment vertical="center"/>
    </xf>
    <xf numFmtId="3" fontId="0" fillId="3" borderId="4" xfId="0" applyNumberFormat="1" applyFont="1" applyFill="1" applyBorder="1" applyAlignment="1" applyProtection="1">
      <alignment horizontal="right" vertical="center"/>
    </xf>
    <xf numFmtId="3" fontId="0" fillId="3" borderId="4" xfId="0" applyNumberFormat="1" applyFont="1" applyFill="1" applyBorder="1" applyAlignment="1" applyProtection="1">
      <alignment vertical="center"/>
    </xf>
    <xf numFmtId="3" fontId="2" fillId="8" borderId="0" xfId="0" applyNumberFormat="1" applyFont="1" applyFill="1" applyAlignment="1" applyProtection="1">
      <alignment vertical="center"/>
    </xf>
    <xf numFmtId="3" fontId="2" fillId="8" borderId="5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Font="1"/>
    <xf numFmtId="0" fontId="0" fillId="3" borderId="0" xfId="0" applyFont="1" applyFill="1" applyBorder="1" applyAlignment="1" applyProtection="1">
      <alignment vertical="center"/>
    </xf>
    <xf numFmtId="3" fontId="0" fillId="3" borderId="0" xfId="0" applyNumberFormat="1" applyFont="1" applyFill="1" applyBorder="1" applyAlignment="1" applyProtection="1">
      <alignment vertical="center"/>
    </xf>
    <xf numFmtId="0" fontId="0" fillId="0" borderId="0" xfId="0" applyFont="1" applyBorder="1"/>
    <xf numFmtId="3" fontId="3" fillId="0" borderId="0" xfId="0" applyNumberFormat="1" applyFont="1" applyFill="1" applyBorder="1" applyAlignment="1" applyProtection="1">
      <alignment vertical="center"/>
    </xf>
    <xf numFmtId="0" fontId="3" fillId="19" borderId="3" xfId="0" applyFont="1" applyFill="1" applyBorder="1" applyAlignment="1" applyProtection="1">
      <alignment horizontal="center" vertical="center"/>
    </xf>
    <xf numFmtId="0" fontId="3" fillId="19" borderId="3" xfId="0" applyFont="1" applyFill="1" applyBorder="1" applyAlignment="1" applyProtection="1">
      <alignment vertical="center"/>
    </xf>
    <xf numFmtId="0" fontId="3" fillId="19" borderId="6" xfId="0" applyFont="1" applyFill="1" applyBorder="1" applyAlignment="1" applyProtection="1">
      <alignment vertical="center"/>
    </xf>
    <xf numFmtId="3" fontId="3" fillId="18" borderId="2" xfId="0" applyNumberFormat="1" applyFont="1" applyFill="1" applyBorder="1" applyAlignment="1" applyProtection="1">
      <alignment horizontal="right" vertical="center"/>
    </xf>
    <xf numFmtId="3" fontId="3" fillId="19" borderId="2" xfId="0" applyNumberFormat="1" applyFont="1" applyFill="1" applyBorder="1" applyAlignment="1" applyProtection="1">
      <alignment vertical="center"/>
    </xf>
    <xf numFmtId="0" fontId="3" fillId="19" borderId="2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3" fontId="6" fillId="17" borderId="5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3" fontId="6" fillId="17" borderId="4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tabSelected="1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3.2" x14ac:dyDescent="0.25"/>
  <cols>
    <col min="1" max="1" width="27.109375" style="1" customWidth="1"/>
    <col min="2" max="2" width="8.88671875" style="1"/>
    <col min="3" max="26" width="6.44140625" customWidth="1"/>
  </cols>
  <sheetData>
    <row r="1" spans="1:26" ht="15.6" x14ac:dyDescent="0.3">
      <c r="A1" s="35" t="s">
        <v>97</v>
      </c>
      <c r="B1" s="3"/>
      <c r="C1" s="11"/>
      <c r="D1" s="10"/>
      <c r="E1" s="34"/>
      <c r="F1" s="4"/>
      <c r="G1" s="4"/>
      <c r="H1" s="4"/>
      <c r="I1" s="11"/>
      <c r="J1" s="10"/>
      <c r="K1" s="34"/>
      <c r="L1" s="10"/>
      <c r="M1" s="4"/>
      <c r="N1" s="4"/>
      <c r="O1" s="11"/>
      <c r="P1" s="10"/>
      <c r="Q1" s="34"/>
      <c r="R1" s="4"/>
      <c r="S1" s="4"/>
      <c r="T1" s="4"/>
      <c r="U1" s="11"/>
      <c r="V1" s="10"/>
      <c r="W1" s="34"/>
      <c r="X1" s="33"/>
      <c r="Y1" s="33"/>
      <c r="Z1" s="32"/>
    </row>
    <row r="2" spans="1:26" ht="13.2" customHeight="1" x14ac:dyDescent="0.25">
      <c r="A2" s="31"/>
      <c r="B2" s="27" t="s">
        <v>42</v>
      </c>
      <c r="C2" s="237" t="s">
        <v>41</v>
      </c>
      <c r="D2" s="238"/>
      <c r="E2" s="239"/>
      <c r="F2" s="237" t="s">
        <v>40</v>
      </c>
      <c r="G2" s="240"/>
      <c r="H2" s="239"/>
      <c r="I2" s="237" t="s">
        <v>39</v>
      </c>
      <c r="J2" s="238"/>
      <c r="K2" s="239"/>
      <c r="L2" s="237" t="s">
        <v>38</v>
      </c>
      <c r="M2" s="240"/>
      <c r="N2" s="239"/>
      <c r="O2" s="237" t="s">
        <v>37</v>
      </c>
      <c r="P2" s="238"/>
      <c r="Q2" s="239"/>
      <c r="R2" s="237" t="s">
        <v>36</v>
      </c>
      <c r="S2" s="240"/>
      <c r="T2" s="239"/>
      <c r="U2" s="237" t="s">
        <v>35</v>
      </c>
      <c r="V2" s="238"/>
      <c r="W2" s="239"/>
      <c r="X2" s="241" t="s">
        <v>30</v>
      </c>
      <c r="Y2" s="242"/>
      <c r="Z2" s="243"/>
    </row>
    <row r="3" spans="1:26" ht="13.8" thickBot="1" x14ac:dyDescent="0.3">
      <c r="A3" s="31"/>
      <c r="B3" s="30" t="s">
        <v>34</v>
      </c>
      <c r="C3" s="39" t="s">
        <v>32</v>
      </c>
      <c r="D3" s="40" t="s">
        <v>33</v>
      </c>
      <c r="E3" s="41" t="s">
        <v>30</v>
      </c>
      <c r="F3" s="29" t="s">
        <v>32</v>
      </c>
      <c r="G3" s="29" t="s">
        <v>31</v>
      </c>
      <c r="H3" s="29" t="s">
        <v>30</v>
      </c>
      <c r="I3" s="28" t="s">
        <v>32</v>
      </c>
      <c r="J3" s="43" t="s">
        <v>31</v>
      </c>
      <c r="K3" s="27" t="s">
        <v>30</v>
      </c>
      <c r="L3" s="39" t="s">
        <v>32</v>
      </c>
      <c r="M3" s="38" t="s">
        <v>31</v>
      </c>
      <c r="N3" s="38" t="s">
        <v>30</v>
      </c>
      <c r="O3" s="39" t="s">
        <v>32</v>
      </c>
      <c r="P3" s="40" t="s">
        <v>31</v>
      </c>
      <c r="Q3" s="41" t="s">
        <v>30</v>
      </c>
      <c r="R3" s="38" t="s">
        <v>32</v>
      </c>
      <c r="S3" s="38" t="s">
        <v>31</v>
      </c>
      <c r="T3" s="38" t="s">
        <v>30</v>
      </c>
      <c r="U3" s="28" t="s">
        <v>32</v>
      </c>
      <c r="V3" s="43" t="s">
        <v>31</v>
      </c>
      <c r="W3" s="27" t="s">
        <v>30</v>
      </c>
      <c r="X3" s="26" t="s">
        <v>32</v>
      </c>
      <c r="Y3" s="26" t="s">
        <v>31</v>
      </c>
      <c r="Z3" s="42" t="s">
        <v>30</v>
      </c>
    </row>
    <row r="4" spans="1:26" ht="13.8" thickBot="1" x14ac:dyDescent="0.3">
      <c r="A4" s="25" t="s">
        <v>29</v>
      </c>
      <c r="B4" s="2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2"/>
    </row>
    <row r="5" spans="1:26" x14ac:dyDescent="0.25">
      <c r="A5" s="15"/>
      <c r="B5" s="3"/>
      <c r="C5" s="9"/>
      <c r="D5" s="8"/>
      <c r="E5" s="7"/>
      <c r="F5" s="13"/>
      <c r="G5" s="13"/>
      <c r="H5" s="13"/>
      <c r="I5" s="9"/>
      <c r="J5" s="8"/>
      <c r="K5" s="7"/>
      <c r="L5" s="9"/>
      <c r="M5" s="13"/>
      <c r="N5" s="13"/>
      <c r="O5" s="9"/>
      <c r="P5" s="8"/>
      <c r="Q5" s="7"/>
      <c r="R5" s="13"/>
      <c r="S5" s="13"/>
      <c r="T5" s="13"/>
      <c r="U5" s="9"/>
      <c r="V5" s="8"/>
      <c r="W5" s="7"/>
      <c r="X5" s="6"/>
      <c r="Y5" s="6"/>
      <c r="Z5" s="5"/>
    </row>
    <row r="6" spans="1:26" s="1" customFormat="1" x14ac:dyDescent="0.25">
      <c r="A6" s="46" t="s">
        <v>44</v>
      </c>
      <c r="B6" s="47">
        <v>7</v>
      </c>
      <c r="C6" s="48">
        <v>6</v>
      </c>
      <c r="D6" s="49">
        <v>3</v>
      </c>
      <c r="E6" s="50">
        <v>9</v>
      </c>
      <c r="F6" s="48"/>
      <c r="G6" s="49"/>
      <c r="H6" s="50"/>
      <c r="I6" s="48"/>
      <c r="J6" s="49"/>
      <c r="K6" s="50"/>
      <c r="L6" s="48">
        <v>2</v>
      </c>
      <c r="M6" s="49"/>
      <c r="N6" s="50">
        <v>2</v>
      </c>
      <c r="O6" s="48"/>
      <c r="P6" s="49"/>
      <c r="Q6" s="50"/>
      <c r="R6" s="48">
        <v>2</v>
      </c>
      <c r="S6" s="49"/>
      <c r="T6" s="50">
        <v>2</v>
      </c>
      <c r="U6" s="48"/>
      <c r="V6" s="49"/>
      <c r="W6" s="50"/>
      <c r="X6" s="51">
        <f>C6+F6+I6+L6+O6+R6+U6</f>
        <v>10</v>
      </c>
      <c r="Y6" s="51">
        <f>D6+G6+J6+M6+P6+S6+V6</f>
        <v>3</v>
      </c>
      <c r="Z6" s="52">
        <f>E6+H6+K6+N6+Q6+T6+W6</f>
        <v>13</v>
      </c>
    </row>
    <row r="7" spans="1:26" ht="13.8" thickBot="1" x14ac:dyDescent="0.3">
      <c r="A7" s="46" t="s">
        <v>98</v>
      </c>
      <c r="B7" s="47">
        <v>17</v>
      </c>
      <c r="C7" s="48"/>
      <c r="D7" s="49">
        <v>2</v>
      </c>
      <c r="E7" s="50">
        <v>2</v>
      </c>
      <c r="F7" s="48"/>
      <c r="G7" s="49"/>
      <c r="H7" s="50"/>
      <c r="I7" s="48"/>
      <c r="J7" s="49"/>
      <c r="K7" s="50"/>
      <c r="L7" s="48"/>
      <c r="M7" s="49"/>
      <c r="N7" s="50"/>
      <c r="O7" s="48"/>
      <c r="P7" s="49"/>
      <c r="Q7" s="50"/>
      <c r="R7" s="48"/>
      <c r="S7" s="49"/>
      <c r="T7" s="50"/>
      <c r="U7" s="48"/>
      <c r="V7" s="49"/>
      <c r="W7" s="50"/>
      <c r="X7" s="51">
        <f>C7+F7+I7+L7+O7+R7+U7</f>
        <v>0</v>
      </c>
      <c r="Y7" s="51">
        <f t="shared" ref="Y7" si="0">D7+G7+J7+M7+P7+S7+V7</f>
        <v>2</v>
      </c>
      <c r="Z7" s="52">
        <f t="shared" ref="Z7" si="1">E7+H7+K7+N7+Q7+T7+W7</f>
        <v>2</v>
      </c>
    </row>
    <row r="8" spans="1:26" ht="13.8" thickBot="1" x14ac:dyDescent="0.3">
      <c r="A8" s="53" t="s">
        <v>43</v>
      </c>
      <c r="B8" s="54"/>
      <c r="C8" s="55">
        <f t="shared" ref="C8:Z8" si="2">SUM(C6:C7)</f>
        <v>6</v>
      </c>
      <c r="D8" s="36">
        <f t="shared" si="2"/>
        <v>5</v>
      </c>
      <c r="E8" s="37">
        <f t="shared" si="2"/>
        <v>11</v>
      </c>
      <c r="F8" s="36">
        <f t="shared" si="2"/>
        <v>0</v>
      </c>
      <c r="G8" s="36">
        <f t="shared" si="2"/>
        <v>0</v>
      </c>
      <c r="H8" s="37">
        <f t="shared" si="2"/>
        <v>0</v>
      </c>
      <c r="I8" s="36">
        <f t="shared" si="2"/>
        <v>0</v>
      </c>
      <c r="J8" s="36">
        <f t="shared" si="2"/>
        <v>0</v>
      </c>
      <c r="K8" s="37">
        <f t="shared" si="2"/>
        <v>0</v>
      </c>
      <c r="L8" s="36">
        <f t="shared" si="2"/>
        <v>2</v>
      </c>
      <c r="M8" s="36">
        <f t="shared" si="2"/>
        <v>0</v>
      </c>
      <c r="N8" s="37">
        <f t="shared" si="2"/>
        <v>2</v>
      </c>
      <c r="O8" s="36">
        <f t="shared" si="2"/>
        <v>0</v>
      </c>
      <c r="P8" s="36">
        <f t="shared" si="2"/>
        <v>0</v>
      </c>
      <c r="Q8" s="37">
        <f t="shared" si="2"/>
        <v>0</v>
      </c>
      <c r="R8" s="36">
        <f t="shared" si="2"/>
        <v>2</v>
      </c>
      <c r="S8" s="36">
        <f t="shared" si="2"/>
        <v>0</v>
      </c>
      <c r="T8" s="37">
        <f t="shared" si="2"/>
        <v>2</v>
      </c>
      <c r="U8" s="36">
        <f t="shared" si="2"/>
        <v>0</v>
      </c>
      <c r="V8" s="36">
        <f t="shared" si="2"/>
        <v>0</v>
      </c>
      <c r="W8" s="37">
        <f t="shared" si="2"/>
        <v>0</v>
      </c>
      <c r="X8" s="44">
        <f t="shared" si="2"/>
        <v>10</v>
      </c>
      <c r="Y8" s="44">
        <f t="shared" si="2"/>
        <v>5</v>
      </c>
      <c r="Z8" s="45">
        <f t="shared" si="2"/>
        <v>15</v>
      </c>
    </row>
    <row r="9" spans="1:26" x14ac:dyDescent="0.25">
      <c r="A9" s="56"/>
      <c r="B9" s="57"/>
      <c r="C9" s="58"/>
      <c r="D9" s="59"/>
      <c r="E9" s="60"/>
      <c r="F9" s="61"/>
      <c r="G9" s="61"/>
      <c r="H9" s="60"/>
      <c r="I9" s="59"/>
      <c r="J9" s="59"/>
      <c r="K9" s="59"/>
      <c r="L9" s="58"/>
      <c r="M9" s="61"/>
      <c r="N9" s="60"/>
      <c r="O9" s="59"/>
      <c r="P9" s="59"/>
      <c r="Q9" s="60"/>
      <c r="R9" s="61"/>
      <c r="S9" s="61"/>
      <c r="T9" s="59"/>
      <c r="U9" s="59"/>
      <c r="V9" s="59"/>
      <c r="W9" s="60"/>
      <c r="X9" s="62"/>
      <c r="Y9" s="62"/>
      <c r="Z9" s="63"/>
    </row>
    <row r="10" spans="1:26" s="1" customFormat="1" x14ac:dyDescent="0.25">
      <c r="A10" s="64" t="s">
        <v>45</v>
      </c>
      <c r="B10" s="65">
        <v>7</v>
      </c>
      <c r="C10" s="66">
        <v>3</v>
      </c>
      <c r="D10" s="67">
        <v>6</v>
      </c>
      <c r="E10" s="20">
        <v>9</v>
      </c>
      <c r="F10" s="67"/>
      <c r="G10" s="67"/>
      <c r="H10" s="68"/>
      <c r="I10" s="66"/>
      <c r="J10" s="67"/>
      <c r="K10" s="20"/>
      <c r="L10" s="66">
        <v>1</v>
      </c>
      <c r="M10" s="67"/>
      <c r="N10" s="68">
        <v>1</v>
      </c>
      <c r="O10" s="66"/>
      <c r="P10" s="67">
        <v>1</v>
      </c>
      <c r="Q10" s="20">
        <v>1</v>
      </c>
      <c r="R10" s="67"/>
      <c r="S10" s="67"/>
      <c r="T10" s="68"/>
      <c r="U10" s="66"/>
      <c r="V10" s="67">
        <v>1</v>
      </c>
      <c r="W10" s="20">
        <v>1</v>
      </c>
      <c r="X10" s="69">
        <f>C10+F10+I10+L10+O10+R10+U10</f>
        <v>4</v>
      </c>
      <c r="Y10" s="69">
        <f t="shared" ref="Y10:Y11" si="3">D10+G10+J10+M10+P10+S10+V10</f>
        <v>8</v>
      </c>
      <c r="Z10" s="70">
        <f t="shared" ref="Z10:Z11" si="4">E10+H10+K10+N10+Q10+T10+W10</f>
        <v>12</v>
      </c>
    </row>
    <row r="11" spans="1:26" s="1" customFormat="1" ht="13.8" thickBot="1" x14ac:dyDescent="0.3">
      <c r="A11" s="64" t="s">
        <v>46</v>
      </c>
      <c r="B11" s="65">
        <v>17</v>
      </c>
      <c r="C11" s="66">
        <v>1</v>
      </c>
      <c r="D11" s="67"/>
      <c r="E11" s="20">
        <v>1</v>
      </c>
      <c r="F11" s="67"/>
      <c r="G11" s="67"/>
      <c r="H11" s="68"/>
      <c r="I11" s="66"/>
      <c r="J11" s="67"/>
      <c r="K11" s="20"/>
      <c r="L11" s="66"/>
      <c r="M11" s="67"/>
      <c r="N11" s="68"/>
      <c r="O11" s="66"/>
      <c r="P11" s="67"/>
      <c r="Q11" s="20"/>
      <c r="R11" s="67"/>
      <c r="S11" s="67">
        <v>2</v>
      </c>
      <c r="T11" s="68">
        <v>2</v>
      </c>
      <c r="U11" s="66"/>
      <c r="V11" s="67"/>
      <c r="W11" s="20"/>
      <c r="X11" s="69">
        <f t="shared" ref="X11" si="5">C11+F11+I11+L11+O11+R11+U11</f>
        <v>1</v>
      </c>
      <c r="Y11" s="69">
        <f t="shared" si="3"/>
        <v>2</v>
      </c>
      <c r="Z11" s="70">
        <f t="shared" si="4"/>
        <v>3</v>
      </c>
    </row>
    <row r="12" spans="1:26" s="1" customFormat="1" ht="13.8" thickBot="1" x14ac:dyDescent="0.3">
      <c r="A12" s="71" t="s">
        <v>28</v>
      </c>
      <c r="B12" s="54"/>
      <c r="C12" s="18">
        <f>SUBTOTAL(9,C10:C11)</f>
        <v>4</v>
      </c>
      <c r="D12" s="17">
        <f>SUBTOTAL(9,D10:D11)</f>
        <v>6</v>
      </c>
      <c r="E12" s="16">
        <f t="shared" ref="E12:W12" si="6">SUBTOTAL(9,E10:E11)</f>
        <v>10</v>
      </c>
      <c r="F12" s="18">
        <f t="shared" si="6"/>
        <v>0</v>
      </c>
      <c r="G12" s="17">
        <f t="shared" si="6"/>
        <v>0</v>
      </c>
      <c r="H12" s="16">
        <f t="shared" si="6"/>
        <v>0</v>
      </c>
      <c r="I12" s="18">
        <f t="shared" si="6"/>
        <v>0</v>
      </c>
      <c r="J12" s="17">
        <f t="shared" si="6"/>
        <v>0</v>
      </c>
      <c r="K12" s="16">
        <f t="shared" si="6"/>
        <v>0</v>
      </c>
      <c r="L12" s="18">
        <f t="shared" si="6"/>
        <v>1</v>
      </c>
      <c r="M12" s="17">
        <f t="shared" si="6"/>
        <v>0</v>
      </c>
      <c r="N12" s="16">
        <f t="shared" si="6"/>
        <v>1</v>
      </c>
      <c r="O12" s="18">
        <f t="shared" si="6"/>
        <v>0</v>
      </c>
      <c r="P12" s="17">
        <f t="shared" si="6"/>
        <v>1</v>
      </c>
      <c r="Q12" s="16">
        <f t="shared" si="6"/>
        <v>1</v>
      </c>
      <c r="R12" s="18">
        <f>SUBTOTAL(9,R10:R11)</f>
        <v>0</v>
      </c>
      <c r="S12" s="17">
        <f t="shared" si="6"/>
        <v>2</v>
      </c>
      <c r="T12" s="16">
        <f t="shared" si="6"/>
        <v>2</v>
      </c>
      <c r="U12" s="18">
        <f t="shared" si="6"/>
        <v>0</v>
      </c>
      <c r="V12" s="17">
        <f t="shared" si="6"/>
        <v>1</v>
      </c>
      <c r="W12" s="16">
        <f t="shared" si="6"/>
        <v>1</v>
      </c>
      <c r="X12" s="72">
        <f>SUM(X10:X11)</f>
        <v>5</v>
      </c>
      <c r="Y12" s="17">
        <f t="shared" ref="Y12:Z12" si="7">SUM(Y10:Y11)</f>
        <v>10</v>
      </c>
      <c r="Z12" s="16">
        <f t="shared" si="7"/>
        <v>15</v>
      </c>
    </row>
    <row r="13" spans="1:26" x14ac:dyDescent="0.25">
      <c r="A13" s="64"/>
      <c r="B13" s="57"/>
      <c r="C13" s="58"/>
      <c r="D13" s="59"/>
      <c r="E13" s="60"/>
      <c r="F13" s="61"/>
      <c r="G13" s="61"/>
      <c r="H13" s="61"/>
      <c r="I13" s="58"/>
      <c r="J13" s="59"/>
      <c r="K13" s="60"/>
      <c r="L13" s="58"/>
      <c r="M13" s="61"/>
      <c r="N13" s="61"/>
      <c r="O13" s="58"/>
      <c r="P13" s="59"/>
      <c r="Q13" s="60"/>
      <c r="R13" s="61"/>
      <c r="S13" s="61"/>
      <c r="T13" s="61"/>
      <c r="U13" s="58"/>
      <c r="V13" s="59"/>
      <c r="W13" s="60"/>
      <c r="X13" s="62"/>
      <c r="Y13" s="62"/>
      <c r="Z13" s="73"/>
    </row>
    <row r="14" spans="1:26" s="1" customFormat="1" x14ac:dyDescent="0.25">
      <c r="A14" s="56" t="s">
        <v>47</v>
      </c>
      <c r="B14" s="57">
        <v>7</v>
      </c>
      <c r="C14" s="74">
        <v>2</v>
      </c>
      <c r="D14" s="75"/>
      <c r="E14" s="50">
        <v>2</v>
      </c>
      <c r="F14" s="56">
        <v>1</v>
      </c>
      <c r="G14" s="56"/>
      <c r="H14" s="76">
        <v>1</v>
      </c>
      <c r="I14" s="74"/>
      <c r="J14" s="75">
        <v>1</v>
      </c>
      <c r="K14" s="50">
        <v>1</v>
      </c>
      <c r="L14" s="74"/>
      <c r="M14" s="56"/>
      <c r="N14" s="76"/>
      <c r="O14" s="74"/>
      <c r="P14" s="75"/>
      <c r="Q14" s="50"/>
      <c r="R14" s="56"/>
      <c r="S14" s="56"/>
      <c r="T14" s="76"/>
      <c r="U14" s="74">
        <v>1</v>
      </c>
      <c r="V14" s="75"/>
      <c r="W14" s="50">
        <v>1</v>
      </c>
      <c r="X14" s="77">
        <f>C14+F14+I14+L14+O14+R14+U14</f>
        <v>4</v>
      </c>
      <c r="Y14" s="77">
        <f>D14+G14+J14+M14+P14+S14+V14</f>
        <v>1</v>
      </c>
      <c r="Z14" s="52">
        <f>E14+H14+K14+N14+Q14+T14+W14</f>
        <v>5</v>
      </c>
    </row>
    <row r="15" spans="1:26" x14ac:dyDescent="0.25">
      <c r="A15" s="56"/>
      <c r="B15" s="57"/>
      <c r="C15" s="58"/>
      <c r="D15" s="59"/>
      <c r="E15" s="60"/>
      <c r="F15" s="61"/>
      <c r="G15" s="61"/>
      <c r="H15" s="61"/>
      <c r="I15" s="58"/>
      <c r="J15" s="59"/>
      <c r="K15" s="60"/>
      <c r="L15" s="58"/>
      <c r="M15" s="61"/>
      <c r="N15" s="61"/>
      <c r="O15" s="58"/>
      <c r="P15" s="59"/>
      <c r="Q15" s="60"/>
      <c r="R15" s="61"/>
      <c r="S15" s="61"/>
      <c r="T15" s="61"/>
      <c r="U15" s="58"/>
      <c r="V15" s="59"/>
      <c r="W15" s="60"/>
      <c r="X15" s="62"/>
      <c r="Y15" s="62"/>
      <c r="Z15" s="73"/>
    </row>
    <row r="16" spans="1:26" s="1" customFormat="1" x14ac:dyDescent="0.25">
      <c r="A16" s="56" t="s">
        <v>48</v>
      </c>
      <c r="B16" s="57">
        <v>7</v>
      </c>
      <c r="C16" s="74">
        <v>3</v>
      </c>
      <c r="D16" s="75">
        <v>2</v>
      </c>
      <c r="E16" s="50">
        <v>5</v>
      </c>
      <c r="F16" s="56"/>
      <c r="G16" s="56"/>
      <c r="H16" s="76"/>
      <c r="I16" s="74"/>
      <c r="J16" s="75"/>
      <c r="K16" s="50"/>
      <c r="L16" s="74"/>
      <c r="M16" s="56"/>
      <c r="N16" s="76"/>
      <c r="O16" s="74"/>
      <c r="P16" s="75"/>
      <c r="Q16" s="50"/>
      <c r="R16" s="56"/>
      <c r="S16" s="56"/>
      <c r="T16" s="50"/>
      <c r="U16" s="74">
        <v>1</v>
      </c>
      <c r="V16" s="75"/>
      <c r="W16" s="50">
        <v>1</v>
      </c>
      <c r="X16" s="77">
        <f>C16+F16+I16+L16+O16+R16+U16</f>
        <v>4</v>
      </c>
      <c r="Y16" s="77">
        <f>D16+G16+J16+M16+P16+S16+V16</f>
        <v>2</v>
      </c>
      <c r="Z16" s="52">
        <f>E16+H16+K16+N16+Q16+T16+W16</f>
        <v>6</v>
      </c>
    </row>
    <row r="17" spans="1:26" s="21" customFormat="1" x14ac:dyDescent="0.25">
      <c r="A17" s="75"/>
      <c r="B17" s="78"/>
      <c r="C17" s="58"/>
      <c r="D17" s="59"/>
      <c r="E17" s="60"/>
      <c r="F17" s="59"/>
      <c r="G17" s="59"/>
      <c r="H17" s="59"/>
      <c r="I17" s="58"/>
      <c r="J17" s="59"/>
      <c r="K17" s="60"/>
      <c r="L17" s="58"/>
      <c r="M17" s="59"/>
      <c r="N17" s="59"/>
      <c r="O17" s="58"/>
      <c r="P17" s="59"/>
      <c r="Q17" s="60"/>
      <c r="R17" s="59"/>
      <c r="S17" s="59"/>
      <c r="T17" s="59"/>
      <c r="U17" s="58"/>
      <c r="V17" s="59"/>
      <c r="W17" s="60"/>
      <c r="X17" s="79"/>
      <c r="Y17" s="79"/>
      <c r="Z17" s="73"/>
    </row>
    <row r="18" spans="1:26" s="2" customFormat="1" x14ac:dyDescent="0.25">
      <c r="A18" s="75" t="s">
        <v>49</v>
      </c>
      <c r="B18" s="78">
        <v>7</v>
      </c>
      <c r="C18" s="74">
        <v>1</v>
      </c>
      <c r="D18" s="75">
        <v>1</v>
      </c>
      <c r="E18" s="50">
        <v>2</v>
      </c>
      <c r="F18" s="75"/>
      <c r="G18" s="75"/>
      <c r="H18" s="50"/>
      <c r="I18" s="74"/>
      <c r="J18" s="75"/>
      <c r="K18" s="50"/>
      <c r="L18" s="74"/>
      <c r="M18" s="75"/>
      <c r="N18" s="50"/>
      <c r="O18" s="74"/>
      <c r="P18" s="75"/>
      <c r="Q18" s="50"/>
      <c r="R18" s="75"/>
      <c r="S18" s="75"/>
      <c r="T18" s="50"/>
      <c r="U18" s="74"/>
      <c r="V18" s="75"/>
      <c r="W18" s="50"/>
      <c r="X18" s="51">
        <f>C18+F18+I18+L18+O18+R18+U18</f>
        <v>1</v>
      </c>
      <c r="Y18" s="51">
        <f>D18+G18+J18+M18+P18+S18+V18</f>
        <v>1</v>
      </c>
      <c r="Z18" s="52">
        <f>E18+H18+K18+N18+Q18+T18+W18</f>
        <v>2</v>
      </c>
    </row>
    <row r="19" spans="1:26" x14ac:dyDescent="0.25">
      <c r="A19" s="67"/>
      <c r="B19" s="78"/>
      <c r="C19" s="58"/>
      <c r="D19" s="59"/>
      <c r="E19" s="60"/>
      <c r="F19" s="59"/>
      <c r="G19" s="59"/>
      <c r="H19" s="59"/>
      <c r="I19" s="58"/>
      <c r="J19" s="59"/>
      <c r="K19" s="59"/>
      <c r="L19" s="58"/>
      <c r="M19" s="59"/>
      <c r="N19" s="59"/>
      <c r="O19" s="58"/>
      <c r="P19" s="59"/>
      <c r="Q19" s="60"/>
      <c r="R19" s="59"/>
      <c r="S19" s="59"/>
      <c r="T19" s="59"/>
      <c r="U19" s="58"/>
      <c r="V19" s="59"/>
      <c r="W19" s="60"/>
      <c r="X19" s="79"/>
      <c r="Y19" s="79"/>
      <c r="Z19" s="73"/>
    </row>
    <row r="20" spans="1:26" s="14" customFormat="1" x14ac:dyDescent="0.25">
      <c r="A20" s="75" t="s">
        <v>50</v>
      </c>
      <c r="B20" s="78">
        <v>7</v>
      </c>
      <c r="C20" s="74">
        <v>3</v>
      </c>
      <c r="D20" s="75">
        <v>2</v>
      </c>
      <c r="E20" s="50">
        <v>5</v>
      </c>
      <c r="F20" s="75"/>
      <c r="G20" s="75"/>
      <c r="H20" s="98"/>
      <c r="I20" s="74"/>
      <c r="J20" s="75"/>
      <c r="K20" s="50"/>
      <c r="L20" s="74">
        <v>1</v>
      </c>
      <c r="M20" s="75"/>
      <c r="N20" s="98">
        <v>1</v>
      </c>
      <c r="O20" s="74"/>
      <c r="P20" s="75"/>
      <c r="Q20" s="50"/>
      <c r="R20" s="75">
        <v>1</v>
      </c>
      <c r="S20" s="75">
        <v>4</v>
      </c>
      <c r="T20" s="76">
        <v>5</v>
      </c>
      <c r="U20" s="74"/>
      <c r="V20" s="75"/>
      <c r="W20" s="50"/>
      <c r="X20" s="51">
        <f t="shared" ref="X20" si="8">C20+F20+I20+L20+O20+R20+U20</f>
        <v>5</v>
      </c>
      <c r="Y20" s="51">
        <f t="shared" ref="Y20" si="9">D20+G20+J20+M20+P20+S20+V20</f>
        <v>6</v>
      </c>
      <c r="Z20" s="52">
        <f t="shared" ref="Z20" si="10">E20+H20+K20+N20+Q20+T20+W20</f>
        <v>11</v>
      </c>
    </row>
    <row r="21" spans="1:26" x14ac:dyDescent="0.25">
      <c r="A21" s="75"/>
      <c r="B21" s="78"/>
      <c r="C21" s="58"/>
      <c r="D21" s="59"/>
      <c r="E21" s="60"/>
      <c r="F21" s="59"/>
      <c r="G21" s="59"/>
      <c r="H21" s="60"/>
      <c r="I21" s="59"/>
      <c r="J21" s="59"/>
      <c r="K21" s="59"/>
      <c r="L21" s="58"/>
      <c r="M21" s="59"/>
      <c r="N21" s="59"/>
      <c r="O21" s="58"/>
      <c r="P21" s="59"/>
      <c r="Q21" s="60"/>
      <c r="R21" s="59"/>
      <c r="S21" s="59"/>
      <c r="T21" s="59"/>
      <c r="U21" s="58"/>
      <c r="V21" s="59"/>
      <c r="W21" s="60"/>
      <c r="X21" s="79"/>
      <c r="Y21" s="79"/>
      <c r="Z21" s="73"/>
    </row>
    <row r="22" spans="1:26" s="14" customFormat="1" x14ac:dyDescent="0.25">
      <c r="A22" s="75" t="s">
        <v>59</v>
      </c>
      <c r="B22" s="78">
        <v>7</v>
      </c>
      <c r="C22" s="74">
        <v>6</v>
      </c>
      <c r="D22" s="75">
        <v>4</v>
      </c>
      <c r="E22" s="50">
        <v>10</v>
      </c>
      <c r="F22" s="75">
        <v>1</v>
      </c>
      <c r="G22" s="75"/>
      <c r="H22" s="98">
        <v>1</v>
      </c>
      <c r="I22" s="74"/>
      <c r="J22" s="75"/>
      <c r="K22" s="50"/>
      <c r="L22" s="74"/>
      <c r="M22" s="75"/>
      <c r="N22" s="98"/>
      <c r="O22" s="74"/>
      <c r="P22" s="75">
        <v>1</v>
      </c>
      <c r="Q22" s="50">
        <v>1</v>
      </c>
      <c r="R22" s="75"/>
      <c r="S22" s="75"/>
      <c r="T22" s="76"/>
      <c r="U22" s="74">
        <v>1</v>
      </c>
      <c r="V22" s="75"/>
      <c r="W22" s="50">
        <v>1</v>
      </c>
      <c r="X22" s="51">
        <f t="shared" ref="X22" si="11">C22+F22+I22+L22+O22+R22+U22</f>
        <v>8</v>
      </c>
      <c r="Y22" s="51">
        <f t="shared" ref="Y22" si="12">D22+G22+J22+M22+P22+S22+V22</f>
        <v>5</v>
      </c>
      <c r="Z22" s="52">
        <f t="shared" ref="Z22" si="13">E22+H22+K22+N22+Q22+T22+W22</f>
        <v>13</v>
      </c>
    </row>
    <row r="23" spans="1:26" x14ac:dyDescent="0.25">
      <c r="A23" s="75"/>
      <c r="B23" s="78"/>
      <c r="C23" s="58"/>
      <c r="D23" s="59"/>
      <c r="E23" s="60"/>
      <c r="F23" s="59"/>
      <c r="G23" s="59"/>
      <c r="H23" s="60"/>
      <c r="I23" s="59"/>
      <c r="J23" s="59"/>
      <c r="K23" s="59"/>
      <c r="L23" s="58"/>
      <c r="M23" s="59"/>
      <c r="N23" s="59"/>
      <c r="O23" s="58"/>
      <c r="P23" s="59"/>
      <c r="Q23" s="60"/>
      <c r="R23" s="59"/>
      <c r="S23" s="59"/>
      <c r="T23" s="59"/>
      <c r="U23" s="58"/>
      <c r="V23" s="59"/>
      <c r="W23" s="60"/>
      <c r="X23" s="79"/>
      <c r="Y23" s="79"/>
      <c r="Z23" s="73"/>
    </row>
    <row r="24" spans="1:26" s="1" customFormat="1" x14ac:dyDescent="0.25">
      <c r="A24" s="64" t="s">
        <v>99</v>
      </c>
      <c r="B24" s="65">
        <v>7</v>
      </c>
      <c r="C24" s="66">
        <v>3</v>
      </c>
      <c r="D24" s="67">
        <v>2</v>
      </c>
      <c r="E24" s="20">
        <v>5</v>
      </c>
      <c r="F24" s="64"/>
      <c r="G24" s="64"/>
      <c r="H24" s="81"/>
      <c r="I24" s="66"/>
      <c r="J24" s="67"/>
      <c r="K24" s="20"/>
      <c r="L24" s="66"/>
      <c r="M24" s="64"/>
      <c r="N24" s="81"/>
      <c r="O24" s="66"/>
      <c r="P24" s="67"/>
      <c r="Q24" s="20"/>
      <c r="R24" s="64"/>
      <c r="S24" s="64"/>
      <c r="T24" s="81"/>
      <c r="U24" s="66"/>
      <c r="V24" s="67"/>
      <c r="W24" s="20"/>
      <c r="X24" s="85">
        <f>C24+F24+I24+L24+O24+R24+U24</f>
        <v>3</v>
      </c>
      <c r="Y24" s="85">
        <f t="shared" ref="Y24:Y27" si="14">D24+G24+J24+M24+P24+S24+V24</f>
        <v>2</v>
      </c>
      <c r="Z24" s="70">
        <f t="shared" ref="Z24:Z27" si="15">E24+H24+K24+N24+Q24+T24+W24</f>
        <v>5</v>
      </c>
    </row>
    <row r="25" spans="1:26" s="1" customFormat="1" x14ac:dyDescent="0.25">
      <c r="A25" s="64" t="s">
        <v>51</v>
      </c>
      <c r="B25" s="65">
        <v>7</v>
      </c>
      <c r="C25" s="66">
        <v>1</v>
      </c>
      <c r="D25" s="67">
        <v>2</v>
      </c>
      <c r="E25" s="20">
        <v>3</v>
      </c>
      <c r="F25" s="64"/>
      <c r="G25" s="64"/>
      <c r="H25" s="81"/>
      <c r="I25" s="66"/>
      <c r="J25" s="67"/>
      <c r="K25" s="20"/>
      <c r="L25" s="66"/>
      <c r="M25" s="64">
        <v>1</v>
      </c>
      <c r="N25" s="81">
        <v>1</v>
      </c>
      <c r="O25" s="66"/>
      <c r="P25" s="67"/>
      <c r="Q25" s="20"/>
      <c r="R25" s="64"/>
      <c r="S25" s="64"/>
      <c r="T25" s="81"/>
      <c r="U25" s="66">
        <v>1</v>
      </c>
      <c r="V25" s="67"/>
      <c r="W25" s="20">
        <v>1</v>
      </c>
      <c r="X25" s="85">
        <f t="shared" ref="X25:X27" si="16">C25+F25+I25+L25+O25+R25+U25</f>
        <v>2</v>
      </c>
      <c r="Y25" s="85">
        <f t="shared" si="14"/>
        <v>3</v>
      </c>
      <c r="Z25" s="70">
        <f t="shared" si="15"/>
        <v>5</v>
      </c>
    </row>
    <row r="26" spans="1:26" s="1" customFormat="1" x14ac:dyDescent="0.25">
      <c r="A26" s="64" t="s">
        <v>100</v>
      </c>
      <c r="B26" s="65">
        <v>7</v>
      </c>
      <c r="C26" s="66">
        <v>1</v>
      </c>
      <c r="D26" s="67"/>
      <c r="E26" s="20">
        <v>1</v>
      </c>
      <c r="F26" s="64"/>
      <c r="G26" s="64"/>
      <c r="H26" s="20"/>
      <c r="I26" s="66"/>
      <c r="J26" s="67"/>
      <c r="K26" s="20"/>
      <c r="L26" s="66"/>
      <c r="M26" s="64"/>
      <c r="N26" s="81"/>
      <c r="O26" s="66"/>
      <c r="P26" s="67"/>
      <c r="Q26" s="20"/>
      <c r="R26" s="64"/>
      <c r="S26" s="64"/>
      <c r="T26" s="81"/>
      <c r="U26" s="66"/>
      <c r="V26" s="67"/>
      <c r="W26" s="20"/>
      <c r="X26" s="85">
        <f t="shared" si="16"/>
        <v>1</v>
      </c>
      <c r="Y26" s="85">
        <f t="shared" si="14"/>
        <v>0</v>
      </c>
      <c r="Z26" s="70">
        <f t="shared" si="15"/>
        <v>1</v>
      </c>
    </row>
    <row r="27" spans="1:26" s="1" customFormat="1" ht="13.8" thickBot="1" x14ac:dyDescent="0.3">
      <c r="A27" s="64" t="s">
        <v>52</v>
      </c>
      <c r="B27" s="65">
        <v>17</v>
      </c>
      <c r="C27" s="66"/>
      <c r="D27" s="67"/>
      <c r="E27" s="20"/>
      <c r="F27" s="64"/>
      <c r="G27" s="64"/>
      <c r="H27" s="81"/>
      <c r="I27" s="66"/>
      <c r="J27" s="67"/>
      <c r="K27" s="20"/>
      <c r="L27" s="66"/>
      <c r="M27" s="64">
        <v>2</v>
      </c>
      <c r="N27" s="81">
        <v>2</v>
      </c>
      <c r="O27" s="66"/>
      <c r="P27" s="67"/>
      <c r="Q27" s="20"/>
      <c r="R27" s="64">
        <v>2</v>
      </c>
      <c r="S27" s="64"/>
      <c r="T27" s="81">
        <v>2</v>
      </c>
      <c r="U27" s="66"/>
      <c r="V27" s="67"/>
      <c r="W27" s="20"/>
      <c r="X27" s="85">
        <f t="shared" si="16"/>
        <v>2</v>
      </c>
      <c r="Y27" s="85">
        <f t="shared" si="14"/>
        <v>2</v>
      </c>
      <c r="Z27" s="70">
        <f t="shared" si="15"/>
        <v>4</v>
      </c>
    </row>
    <row r="28" spans="1:26" s="1" customFormat="1" ht="13.8" thickBot="1" x14ac:dyDescent="0.3">
      <c r="A28" s="71" t="s">
        <v>27</v>
      </c>
      <c r="B28" s="54"/>
      <c r="C28" s="18">
        <f t="shared" ref="C28:W28" si="17">SUBTOTAL(9,C24:C27)</f>
        <v>5</v>
      </c>
      <c r="D28" s="17">
        <f t="shared" si="17"/>
        <v>4</v>
      </c>
      <c r="E28" s="16">
        <f t="shared" si="17"/>
        <v>9</v>
      </c>
      <c r="F28" s="17">
        <f t="shared" si="17"/>
        <v>0</v>
      </c>
      <c r="G28" s="17">
        <f t="shared" si="17"/>
        <v>0</v>
      </c>
      <c r="H28" s="17">
        <f t="shared" si="17"/>
        <v>0</v>
      </c>
      <c r="I28" s="18">
        <f t="shared" si="17"/>
        <v>0</v>
      </c>
      <c r="J28" s="17">
        <f t="shared" si="17"/>
        <v>0</v>
      </c>
      <c r="K28" s="16">
        <f t="shared" si="17"/>
        <v>0</v>
      </c>
      <c r="L28" s="18">
        <f t="shared" si="17"/>
        <v>0</v>
      </c>
      <c r="M28" s="17">
        <f t="shared" si="17"/>
        <v>3</v>
      </c>
      <c r="N28" s="17">
        <f t="shared" si="17"/>
        <v>3</v>
      </c>
      <c r="O28" s="18">
        <f t="shared" si="17"/>
        <v>0</v>
      </c>
      <c r="P28" s="17">
        <f t="shared" si="17"/>
        <v>0</v>
      </c>
      <c r="Q28" s="16">
        <f t="shared" si="17"/>
        <v>0</v>
      </c>
      <c r="R28" s="17">
        <f t="shared" si="17"/>
        <v>2</v>
      </c>
      <c r="S28" s="17">
        <f t="shared" si="17"/>
        <v>0</v>
      </c>
      <c r="T28" s="17">
        <f t="shared" si="17"/>
        <v>2</v>
      </c>
      <c r="U28" s="18">
        <f t="shared" si="17"/>
        <v>1</v>
      </c>
      <c r="V28" s="17">
        <f t="shared" si="17"/>
        <v>0</v>
      </c>
      <c r="W28" s="16">
        <f t="shared" si="17"/>
        <v>1</v>
      </c>
      <c r="X28" s="82">
        <f>SUM(X24:X27)</f>
        <v>8</v>
      </c>
      <c r="Y28" s="82">
        <f>SUM(Y24:Y27)</f>
        <v>7</v>
      </c>
      <c r="Z28" s="83">
        <f>SUM(Z24:Z27)</f>
        <v>15</v>
      </c>
    </row>
    <row r="29" spans="1:26" x14ac:dyDescent="0.25">
      <c r="A29" s="64"/>
      <c r="B29" s="57"/>
      <c r="C29" s="58"/>
      <c r="D29" s="59"/>
      <c r="E29" s="60"/>
      <c r="F29" s="61"/>
      <c r="G29" s="61"/>
      <c r="H29" s="61"/>
      <c r="I29" s="58"/>
      <c r="J29" s="59"/>
      <c r="K29" s="60"/>
      <c r="L29" s="58"/>
      <c r="M29" s="61"/>
      <c r="N29" s="61"/>
      <c r="O29" s="58"/>
      <c r="P29" s="59"/>
      <c r="Q29" s="60"/>
      <c r="R29" s="61"/>
      <c r="S29" s="61"/>
      <c r="T29" s="61"/>
      <c r="U29" s="58"/>
      <c r="V29" s="59"/>
      <c r="W29" s="60"/>
      <c r="X29" s="62"/>
      <c r="Y29" s="62"/>
      <c r="Z29" s="73"/>
    </row>
    <row r="30" spans="1:26" s="1" customFormat="1" x14ac:dyDescent="0.25">
      <c r="A30" s="64" t="s">
        <v>101</v>
      </c>
      <c r="B30" s="65">
        <v>7</v>
      </c>
      <c r="C30" s="66"/>
      <c r="D30" s="67">
        <v>1</v>
      </c>
      <c r="E30" s="20">
        <v>1</v>
      </c>
      <c r="F30" s="64"/>
      <c r="G30" s="64"/>
      <c r="H30" s="81"/>
      <c r="I30" s="66"/>
      <c r="J30" s="67"/>
      <c r="K30" s="20"/>
      <c r="L30" s="66"/>
      <c r="M30" s="64"/>
      <c r="N30" s="81"/>
      <c r="O30" s="66"/>
      <c r="P30" s="67"/>
      <c r="Q30" s="68"/>
      <c r="R30" s="66"/>
      <c r="S30" s="64"/>
      <c r="T30" s="81"/>
      <c r="U30" s="66"/>
      <c r="V30" s="67"/>
      <c r="W30" s="68"/>
      <c r="X30" s="86">
        <f>C30+F30+I30+L30+O30+R30+U30</f>
        <v>0</v>
      </c>
      <c r="Y30" s="85">
        <f t="shared" ref="Y30:Y33" si="18">D30+G30+J30+M30+P30+S30+V30</f>
        <v>1</v>
      </c>
      <c r="Z30" s="70">
        <f t="shared" ref="Z30:Z33" si="19">E30+H30+K30+N30+Q30+T30+W30</f>
        <v>1</v>
      </c>
    </row>
    <row r="31" spans="1:26" s="1" customFormat="1" x14ac:dyDescent="0.25">
      <c r="A31" s="64" t="s">
        <v>54</v>
      </c>
      <c r="B31" s="65">
        <v>7</v>
      </c>
      <c r="C31" s="66">
        <v>1</v>
      </c>
      <c r="D31" s="67"/>
      <c r="E31" s="20">
        <v>1</v>
      </c>
      <c r="F31" s="64"/>
      <c r="G31" s="64"/>
      <c r="H31" s="81"/>
      <c r="I31" s="66"/>
      <c r="J31" s="67"/>
      <c r="K31" s="81"/>
      <c r="L31" s="66"/>
      <c r="M31" s="64"/>
      <c r="N31" s="81"/>
      <c r="O31" s="66"/>
      <c r="P31" s="67"/>
      <c r="Q31" s="81"/>
      <c r="R31" s="66"/>
      <c r="S31" s="64"/>
      <c r="T31" s="81"/>
      <c r="U31" s="66"/>
      <c r="V31" s="67"/>
      <c r="W31" s="81"/>
      <c r="X31" s="86">
        <f t="shared" ref="X31:X33" si="20">C31+F31+I31+L31+O31+R31+U31</f>
        <v>1</v>
      </c>
      <c r="Y31" s="85">
        <f t="shared" si="18"/>
        <v>0</v>
      </c>
      <c r="Z31" s="70">
        <f t="shared" si="19"/>
        <v>1</v>
      </c>
    </row>
    <row r="32" spans="1:26" s="1" customFormat="1" x14ac:dyDescent="0.25">
      <c r="A32" s="87" t="s">
        <v>55</v>
      </c>
      <c r="B32" s="65">
        <v>7</v>
      </c>
      <c r="C32" s="66">
        <v>2</v>
      </c>
      <c r="D32" s="67"/>
      <c r="E32" s="20">
        <v>2</v>
      </c>
      <c r="F32" s="64"/>
      <c r="G32" s="64"/>
      <c r="H32" s="81"/>
      <c r="I32" s="66"/>
      <c r="J32" s="67"/>
      <c r="K32" s="81"/>
      <c r="L32" s="66"/>
      <c r="M32" s="64"/>
      <c r="N32" s="81"/>
      <c r="O32" s="66"/>
      <c r="P32" s="67"/>
      <c r="Q32" s="81"/>
      <c r="R32" s="66"/>
      <c r="S32" s="64">
        <v>1</v>
      </c>
      <c r="T32" s="81">
        <v>1</v>
      </c>
      <c r="U32" s="66"/>
      <c r="V32" s="67"/>
      <c r="W32" s="81"/>
      <c r="X32" s="217">
        <f t="shared" si="20"/>
        <v>2</v>
      </c>
      <c r="Y32" s="218">
        <f t="shared" si="18"/>
        <v>1</v>
      </c>
      <c r="Z32" s="219">
        <f t="shared" si="19"/>
        <v>3</v>
      </c>
    </row>
    <row r="33" spans="1:26" s="1" customFormat="1" x14ac:dyDescent="0.25">
      <c r="A33" s="87" t="s">
        <v>102</v>
      </c>
      <c r="B33" s="65">
        <v>7</v>
      </c>
      <c r="C33" s="66">
        <v>1</v>
      </c>
      <c r="D33" s="67"/>
      <c r="E33" s="20">
        <v>1</v>
      </c>
      <c r="F33" s="64"/>
      <c r="G33" s="64"/>
      <c r="H33" s="81"/>
      <c r="I33" s="66"/>
      <c r="J33" s="67"/>
      <c r="K33" s="81"/>
      <c r="L33" s="66"/>
      <c r="M33" s="64"/>
      <c r="N33" s="81"/>
      <c r="O33" s="66"/>
      <c r="P33" s="67"/>
      <c r="Q33" s="81"/>
      <c r="R33" s="66"/>
      <c r="S33" s="64"/>
      <c r="T33" s="81"/>
      <c r="U33" s="66"/>
      <c r="V33" s="67"/>
      <c r="W33" s="81"/>
      <c r="X33" s="86">
        <f t="shared" si="20"/>
        <v>1</v>
      </c>
      <c r="Y33" s="85">
        <f t="shared" si="18"/>
        <v>0</v>
      </c>
      <c r="Z33" s="70">
        <f t="shared" si="19"/>
        <v>1</v>
      </c>
    </row>
    <row r="34" spans="1:26" s="1" customFormat="1" x14ac:dyDescent="0.25">
      <c r="A34" s="64" t="s">
        <v>53</v>
      </c>
      <c r="B34" s="65">
        <v>17</v>
      </c>
      <c r="C34" s="66"/>
      <c r="D34" s="67"/>
      <c r="E34" s="20"/>
      <c r="F34" s="64"/>
      <c r="G34" s="64"/>
      <c r="H34" s="68"/>
      <c r="I34" s="66"/>
      <c r="J34" s="67"/>
      <c r="K34" s="20"/>
      <c r="L34" s="66">
        <v>1</v>
      </c>
      <c r="M34" s="64"/>
      <c r="N34" s="81">
        <v>1</v>
      </c>
      <c r="O34" s="66"/>
      <c r="P34" s="67"/>
      <c r="Q34" s="68"/>
      <c r="R34" s="66"/>
      <c r="S34" s="64"/>
      <c r="T34" s="81"/>
      <c r="U34" s="66"/>
      <c r="V34" s="67"/>
      <c r="W34" s="68"/>
      <c r="X34" s="86">
        <f t="shared" ref="X34:X35" si="21">C34+F34+I34+L34+O34+R34+U34</f>
        <v>1</v>
      </c>
      <c r="Y34" s="85">
        <f t="shared" ref="Y34:Y35" si="22">D34+G34+J34+M34+P34+S34+V34</f>
        <v>0</v>
      </c>
      <c r="Z34" s="70">
        <f t="shared" ref="Z34:Z35" si="23">E34+H34+K34+N34+Q34+T34+W34</f>
        <v>1</v>
      </c>
    </row>
    <row r="35" spans="1:26" s="1" customFormat="1" ht="13.8" thickBot="1" x14ac:dyDescent="0.3">
      <c r="A35" s="64" t="s">
        <v>53</v>
      </c>
      <c r="B35" s="65">
        <v>7</v>
      </c>
      <c r="C35" s="66">
        <v>1</v>
      </c>
      <c r="D35" s="67">
        <v>2</v>
      </c>
      <c r="E35" s="20">
        <v>3</v>
      </c>
      <c r="F35" s="64">
        <v>1</v>
      </c>
      <c r="G35" s="64"/>
      <c r="H35" s="68">
        <v>1</v>
      </c>
      <c r="I35" s="66"/>
      <c r="J35" s="67"/>
      <c r="K35" s="20"/>
      <c r="L35" s="66"/>
      <c r="M35" s="64"/>
      <c r="N35" s="81"/>
      <c r="O35" s="66"/>
      <c r="P35" s="67"/>
      <c r="Q35" s="68"/>
      <c r="R35" s="66"/>
      <c r="S35" s="64"/>
      <c r="T35" s="81"/>
      <c r="U35" s="66"/>
      <c r="V35" s="67"/>
      <c r="W35" s="68"/>
      <c r="X35" s="217">
        <f t="shared" si="21"/>
        <v>2</v>
      </c>
      <c r="Y35" s="218">
        <f t="shared" si="22"/>
        <v>2</v>
      </c>
      <c r="Z35" s="219">
        <f t="shared" si="23"/>
        <v>4</v>
      </c>
    </row>
    <row r="36" spans="1:26" s="1" customFormat="1" ht="13.8" thickBot="1" x14ac:dyDescent="0.3">
      <c r="A36" s="71" t="s">
        <v>26</v>
      </c>
      <c r="B36" s="89"/>
      <c r="C36" s="17">
        <f>SUM(C30:C35)</f>
        <v>5</v>
      </c>
      <c r="D36" s="17">
        <f t="shared" ref="D36:Z36" si="24">SUM(D30:D35)</f>
        <v>3</v>
      </c>
      <c r="E36" s="16">
        <f t="shared" si="24"/>
        <v>8</v>
      </c>
      <c r="F36" s="17">
        <f t="shared" si="24"/>
        <v>1</v>
      </c>
      <c r="G36" s="17">
        <f t="shared" si="24"/>
        <v>0</v>
      </c>
      <c r="H36" s="16">
        <f t="shared" si="24"/>
        <v>1</v>
      </c>
      <c r="I36" s="17">
        <f t="shared" si="24"/>
        <v>0</v>
      </c>
      <c r="J36" s="17">
        <f t="shared" si="24"/>
        <v>0</v>
      </c>
      <c r="K36" s="16">
        <f t="shared" si="24"/>
        <v>0</v>
      </c>
      <c r="L36" s="17">
        <f t="shared" si="24"/>
        <v>1</v>
      </c>
      <c r="M36" s="17">
        <f t="shared" si="24"/>
        <v>0</v>
      </c>
      <c r="N36" s="16">
        <f t="shared" si="24"/>
        <v>1</v>
      </c>
      <c r="O36" s="17">
        <f t="shared" si="24"/>
        <v>0</v>
      </c>
      <c r="P36" s="17">
        <f t="shared" si="24"/>
        <v>0</v>
      </c>
      <c r="Q36" s="16">
        <f t="shared" si="24"/>
        <v>0</v>
      </c>
      <c r="R36" s="17">
        <f t="shared" si="24"/>
        <v>0</v>
      </c>
      <c r="S36" s="17">
        <f t="shared" si="24"/>
        <v>1</v>
      </c>
      <c r="T36" s="16">
        <f t="shared" si="24"/>
        <v>1</v>
      </c>
      <c r="U36" s="17">
        <f t="shared" si="24"/>
        <v>0</v>
      </c>
      <c r="V36" s="17">
        <f t="shared" si="24"/>
        <v>0</v>
      </c>
      <c r="W36" s="16">
        <f t="shared" si="24"/>
        <v>0</v>
      </c>
      <c r="X36" s="82">
        <f t="shared" si="24"/>
        <v>7</v>
      </c>
      <c r="Y36" s="82">
        <f t="shared" si="24"/>
        <v>4</v>
      </c>
      <c r="Z36" s="83">
        <f t="shared" si="24"/>
        <v>11</v>
      </c>
    </row>
    <row r="37" spans="1:26" ht="14.25" customHeight="1" x14ac:dyDescent="0.25">
      <c r="A37" s="75"/>
      <c r="B37" s="78"/>
      <c r="C37" s="58"/>
      <c r="D37" s="59"/>
      <c r="E37" s="60"/>
      <c r="F37" s="59"/>
      <c r="G37" s="59"/>
      <c r="H37" s="59"/>
      <c r="I37" s="58"/>
      <c r="J37" s="59"/>
      <c r="K37" s="60"/>
      <c r="L37" s="59"/>
      <c r="M37" s="59"/>
      <c r="N37" s="59"/>
      <c r="O37" s="58"/>
      <c r="P37" s="59"/>
      <c r="Q37" s="60"/>
      <c r="R37" s="59"/>
      <c r="S37" s="59"/>
      <c r="T37" s="59"/>
      <c r="U37" s="58"/>
      <c r="V37" s="59"/>
      <c r="W37" s="60"/>
      <c r="X37" s="79"/>
      <c r="Y37" s="79"/>
      <c r="Z37" s="73"/>
    </row>
    <row r="38" spans="1:26" s="1" customFormat="1" x14ac:dyDescent="0.25">
      <c r="A38" s="67" t="s">
        <v>56</v>
      </c>
      <c r="B38" s="65">
        <v>7</v>
      </c>
      <c r="C38" s="66"/>
      <c r="D38" s="67">
        <v>1</v>
      </c>
      <c r="E38" s="20">
        <v>1</v>
      </c>
      <c r="F38" s="64"/>
      <c r="G38" s="64"/>
      <c r="H38" s="81"/>
      <c r="I38" s="66"/>
      <c r="J38" s="67"/>
      <c r="K38" s="20"/>
      <c r="L38" s="66"/>
      <c r="M38" s="64"/>
      <c r="N38" s="81"/>
      <c r="O38" s="66"/>
      <c r="P38" s="67"/>
      <c r="Q38" s="20"/>
      <c r="R38" s="64">
        <v>1</v>
      </c>
      <c r="S38" s="64"/>
      <c r="T38" s="81">
        <v>1</v>
      </c>
      <c r="U38" s="66"/>
      <c r="V38" s="67"/>
      <c r="W38" s="20"/>
      <c r="X38" s="85">
        <f t="shared" ref="X38:X39" si="25">C38+F38+I38+L38+O38+R38+U38</f>
        <v>1</v>
      </c>
      <c r="Y38" s="85">
        <f t="shared" ref="Y38:Y39" si="26">D38+G38+J38+M38+P38+S38+V38</f>
        <v>1</v>
      </c>
      <c r="Z38" s="90">
        <f t="shared" ref="Z38:Z39" si="27">E38+H38+K38+N38+Q38+T38+W38</f>
        <v>2</v>
      </c>
    </row>
    <row r="39" spans="1:26" s="1" customFormat="1" ht="13.8" thickBot="1" x14ac:dyDescent="0.3">
      <c r="A39" s="67" t="s">
        <v>57</v>
      </c>
      <c r="B39" s="65">
        <v>17</v>
      </c>
      <c r="C39" s="66"/>
      <c r="D39" s="67">
        <v>1</v>
      </c>
      <c r="E39" s="20">
        <v>1</v>
      </c>
      <c r="F39" s="64"/>
      <c r="G39" s="64"/>
      <c r="H39" s="81"/>
      <c r="I39" s="66"/>
      <c r="J39" s="67"/>
      <c r="K39" s="20"/>
      <c r="L39" s="66"/>
      <c r="M39" s="64"/>
      <c r="N39" s="81"/>
      <c r="O39" s="66"/>
      <c r="P39" s="67"/>
      <c r="Q39" s="20"/>
      <c r="R39" s="64">
        <v>2</v>
      </c>
      <c r="S39" s="64">
        <v>1</v>
      </c>
      <c r="T39" s="81">
        <v>3</v>
      </c>
      <c r="U39" s="66"/>
      <c r="V39" s="67"/>
      <c r="W39" s="20"/>
      <c r="X39" s="218">
        <f t="shared" si="25"/>
        <v>2</v>
      </c>
      <c r="Y39" s="218">
        <f t="shared" si="26"/>
        <v>2</v>
      </c>
      <c r="Z39" s="220">
        <f t="shared" si="27"/>
        <v>4</v>
      </c>
    </row>
    <row r="40" spans="1:26" s="1" customFormat="1" ht="13.8" thickBot="1" x14ac:dyDescent="0.3">
      <c r="A40" s="71" t="s">
        <v>25</v>
      </c>
      <c r="B40" s="54"/>
      <c r="C40" s="18">
        <f>SUBTOTAL(9,C38:C39)</f>
        <v>0</v>
      </c>
      <c r="D40" s="17">
        <f t="shared" ref="D40:W40" si="28">SUBTOTAL(9,D38:D39)</f>
        <v>2</v>
      </c>
      <c r="E40" s="16">
        <f t="shared" si="28"/>
        <v>2</v>
      </c>
      <c r="F40" s="17">
        <f t="shared" si="28"/>
        <v>0</v>
      </c>
      <c r="G40" s="17">
        <f t="shared" si="28"/>
        <v>0</v>
      </c>
      <c r="H40" s="17">
        <f t="shared" si="28"/>
        <v>0</v>
      </c>
      <c r="I40" s="18">
        <f t="shared" si="28"/>
        <v>0</v>
      </c>
      <c r="J40" s="17">
        <f t="shared" si="28"/>
        <v>0</v>
      </c>
      <c r="K40" s="16">
        <f t="shared" si="28"/>
        <v>0</v>
      </c>
      <c r="L40" s="18">
        <f t="shared" si="28"/>
        <v>0</v>
      </c>
      <c r="M40" s="17">
        <f t="shared" si="28"/>
        <v>0</v>
      </c>
      <c r="N40" s="17">
        <f t="shared" si="28"/>
        <v>0</v>
      </c>
      <c r="O40" s="18">
        <f t="shared" si="28"/>
        <v>0</v>
      </c>
      <c r="P40" s="17">
        <f t="shared" si="28"/>
        <v>0</v>
      </c>
      <c r="Q40" s="16">
        <f t="shared" si="28"/>
        <v>0</v>
      </c>
      <c r="R40" s="17">
        <f>SUBTOTAL(9,R38:R39)</f>
        <v>3</v>
      </c>
      <c r="S40" s="17">
        <f t="shared" si="28"/>
        <v>1</v>
      </c>
      <c r="T40" s="17">
        <f t="shared" si="28"/>
        <v>4</v>
      </c>
      <c r="U40" s="18">
        <f t="shared" si="28"/>
        <v>0</v>
      </c>
      <c r="V40" s="17">
        <f t="shared" si="28"/>
        <v>0</v>
      </c>
      <c r="W40" s="16">
        <f t="shared" si="28"/>
        <v>0</v>
      </c>
      <c r="X40" s="82">
        <f>SUM(X38:X39)</f>
        <v>3</v>
      </c>
      <c r="Y40" s="82">
        <f t="shared" ref="Y40:Z40" si="29">SUM(Y38:Y39)</f>
        <v>3</v>
      </c>
      <c r="Z40" s="83">
        <f t="shared" si="29"/>
        <v>6</v>
      </c>
    </row>
    <row r="41" spans="1:26" x14ac:dyDescent="0.25">
      <c r="A41" s="64"/>
      <c r="B41" s="57"/>
      <c r="C41" s="58"/>
      <c r="D41" s="59"/>
      <c r="E41" s="60"/>
      <c r="F41" s="61"/>
      <c r="G41" s="61"/>
      <c r="H41" s="61"/>
      <c r="I41" s="58"/>
      <c r="J41" s="59"/>
      <c r="K41" s="60"/>
      <c r="L41" s="58"/>
      <c r="M41" s="61"/>
      <c r="N41" s="61"/>
      <c r="O41" s="58"/>
      <c r="P41" s="59"/>
      <c r="Q41" s="60"/>
      <c r="R41" s="61"/>
      <c r="S41" s="61"/>
      <c r="T41" s="61"/>
      <c r="U41" s="58"/>
      <c r="V41" s="59"/>
      <c r="W41" s="60"/>
      <c r="X41" s="62"/>
      <c r="Y41" s="62"/>
      <c r="Z41" s="73"/>
    </row>
    <row r="42" spans="1:26" s="1" customFormat="1" x14ac:dyDescent="0.25">
      <c r="A42" s="56" t="s">
        <v>58</v>
      </c>
      <c r="B42" s="57">
        <v>7</v>
      </c>
      <c r="C42" s="74">
        <v>10</v>
      </c>
      <c r="D42" s="75">
        <v>6</v>
      </c>
      <c r="E42" s="50">
        <v>16</v>
      </c>
      <c r="F42" s="74">
        <v>5</v>
      </c>
      <c r="G42" s="75"/>
      <c r="H42" s="50">
        <v>5</v>
      </c>
      <c r="I42" s="74"/>
      <c r="J42" s="75"/>
      <c r="K42" s="50"/>
      <c r="L42" s="74">
        <v>1</v>
      </c>
      <c r="M42" s="75"/>
      <c r="N42" s="50">
        <v>1</v>
      </c>
      <c r="O42" s="74">
        <v>2</v>
      </c>
      <c r="P42" s="75"/>
      <c r="Q42" s="50">
        <v>2</v>
      </c>
      <c r="R42" s="56">
        <v>1</v>
      </c>
      <c r="S42" s="56"/>
      <c r="T42" s="76">
        <v>1</v>
      </c>
      <c r="U42" s="74">
        <v>3</v>
      </c>
      <c r="V42" s="75"/>
      <c r="W42" s="50">
        <v>3</v>
      </c>
      <c r="X42" s="77">
        <f>C42+F42+I42+L42+O42+R42+U42</f>
        <v>22</v>
      </c>
      <c r="Y42" s="77">
        <f>D42+G42+J42+M42+P42+S42+V42</f>
        <v>6</v>
      </c>
      <c r="Z42" s="100">
        <f>E42+H42+K42+N42+Q42+T42+W42</f>
        <v>28</v>
      </c>
    </row>
    <row r="43" spans="1:26" x14ac:dyDescent="0.25">
      <c r="A43" s="64"/>
      <c r="B43" s="57"/>
      <c r="C43" s="58"/>
      <c r="D43" s="59"/>
      <c r="E43" s="60"/>
      <c r="F43" s="61"/>
      <c r="G43" s="61"/>
      <c r="H43" s="61"/>
      <c r="I43" s="58"/>
      <c r="J43" s="59"/>
      <c r="K43" s="60"/>
      <c r="L43" s="58"/>
      <c r="M43" s="61"/>
      <c r="N43" s="61"/>
      <c r="O43" s="58"/>
      <c r="P43" s="59"/>
      <c r="Q43" s="60"/>
      <c r="R43" s="61"/>
      <c r="S43" s="61"/>
      <c r="T43" s="61"/>
      <c r="U43" s="58"/>
      <c r="V43" s="59"/>
      <c r="W43" s="60"/>
      <c r="X43" s="62"/>
      <c r="Y43" s="62"/>
      <c r="Z43" s="73"/>
    </row>
    <row r="44" spans="1:26" s="225" customFormat="1" x14ac:dyDescent="0.25">
      <c r="A44" s="46" t="s">
        <v>103</v>
      </c>
      <c r="B44" s="47">
        <v>17</v>
      </c>
      <c r="C44" s="48">
        <v>1</v>
      </c>
      <c r="D44" s="49"/>
      <c r="E44" s="173">
        <v>1</v>
      </c>
      <c r="F44" s="48"/>
      <c r="G44" s="49"/>
      <c r="H44" s="173"/>
      <c r="I44" s="48"/>
      <c r="J44" s="49"/>
      <c r="K44" s="173"/>
      <c r="L44" s="48"/>
      <c r="M44" s="49">
        <v>1</v>
      </c>
      <c r="N44" s="173">
        <v>1</v>
      </c>
      <c r="O44" s="48"/>
      <c r="P44" s="49"/>
      <c r="Q44" s="173"/>
      <c r="R44" s="46"/>
      <c r="S44" s="46"/>
      <c r="T44" s="173"/>
      <c r="U44" s="48"/>
      <c r="V44" s="49"/>
      <c r="W44" s="173"/>
      <c r="X44" s="218">
        <f t="shared" ref="X44:Z45" si="30">C44+F44+I44+L44+O44+R44+U44</f>
        <v>1</v>
      </c>
      <c r="Y44" s="218">
        <f t="shared" si="30"/>
        <v>1</v>
      </c>
      <c r="Z44" s="220">
        <f t="shared" si="30"/>
        <v>2</v>
      </c>
    </row>
    <row r="45" spans="1:26" s="225" customFormat="1" ht="13.8" thickBot="1" x14ac:dyDescent="0.3">
      <c r="A45" s="46" t="s">
        <v>103</v>
      </c>
      <c r="B45" s="47">
        <v>7</v>
      </c>
      <c r="C45" s="48">
        <v>2</v>
      </c>
      <c r="D45" s="49">
        <v>4</v>
      </c>
      <c r="E45" s="173">
        <v>6</v>
      </c>
      <c r="F45" s="48"/>
      <c r="G45" s="49">
        <v>1</v>
      </c>
      <c r="H45" s="173">
        <v>1</v>
      </c>
      <c r="I45" s="48"/>
      <c r="J45" s="49"/>
      <c r="K45" s="173"/>
      <c r="L45" s="48"/>
      <c r="M45" s="49"/>
      <c r="N45" s="173"/>
      <c r="O45" s="48"/>
      <c r="P45" s="49"/>
      <c r="Q45" s="173"/>
      <c r="R45" s="46"/>
      <c r="S45" s="46"/>
      <c r="T45" s="173"/>
      <c r="U45" s="48"/>
      <c r="V45" s="49">
        <v>2</v>
      </c>
      <c r="W45" s="173">
        <v>2</v>
      </c>
      <c r="X45" s="218">
        <f t="shared" si="30"/>
        <v>2</v>
      </c>
      <c r="Y45" s="218">
        <f t="shared" si="30"/>
        <v>7</v>
      </c>
      <c r="Z45" s="220">
        <f t="shared" si="30"/>
        <v>9</v>
      </c>
    </row>
    <row r="46" spans="1:26" s="1" customFormat="1" ht="13.8" thickBot="1" x14ac:dyDescent="0.3">
      <c r="A46" s="71" t="s">
        <v>104</v>
      </c>
      <c r="B46" s="54"/>
      <c r="C46" s="18">
        <f>SUBTOTAL(9,C44:C45)</f>
        <v>3</v>
      </c>
      <c r="D46" s="17">
        <f t="shared" ref="D46:W46" si="31">SUBTOTAL(9,D44:D45)</f>
        <v>4</v>
      </c>
      <c r="E46" s="16">
        <f t="shared" si="31"/>
        <v>7</v>
      </c>
      <c r="F46" s="17">
        <f t="shared" si="31"/>
        <v>0</v>
      </c>
      <c r="G46" s="17">
        <f t="shared" si="31"/>
        <v>1</v>
      </c>
      <c r="H46" s="17">
        <f t="shared" si="31"/>
        <v>1</v>
      </c>
      <c r="I46" s="18">
        <f t="shared" si="31"/>
        <v>0</v>
      </c>
      <c r="J46" s="17">
        <f t="shared" si="31"/>
        <v>0</v>
      </c>
      <c r="K46" s="16">
        <f t="shared" si="31"/>
        <v>0</v>
      </c>
      <c r="L46" s="18">
        <f t="shared" si="31"/>
        <v>0</v>
      </c>
      <c r="M46" s="17">
        <f t="shared" si="31"/>
        <v>1</v>
      </c>
      <c r="N46" s="17">
        <f t="shared" si="31"/>
        <v>1</v>
      </c>
      <c r="O46" s="18">
        <f t="shared" si="31"/>
        <v>0</v>
      </c>
      <c r="P46" s="17">
        <f t="shared" si="31"/>
        <v>0</v>
      </c>
      <c r="Q46" s="16">
        <f t="shared" si="31"/>
        <v>0</v>
      </c>
      <c r="R46" s="17">
        <f>SUBTOTAL(9,R44:R45)</f>
        <v>0</v>
      </c>
      <c r="S46" s="17">
        <f t="shared" si="31"/>
        <v>0</v>
      </c>
      <c r="T46" s="17">
        <f t="shared" si="31"/>
        <v>0</v>
      </c>
      <c r="U46" s="18">
        <f t="shared" si="31"/>
        <v>0</v>
      </c>
      <c r="V46" s="17">
        <f t="shared" si="31"/>
        <v>2</v>
      </c>
      <c r="W46" s="16">
        <f t="shared" si="31"/>
        <v>2</v>
      </c>
      <c r="X46" s="82">
        <f>SUM(X44:X45)</f>
        <v>3</v>
      </c>
      <c r="Y46" s="82">
        <f t="shared" ref="Y46:Z46" si="32">SUM(Y44:Y45)</f>
        <v>8</v>
      </c>
      <c r="Z46" s="83">
        <f t="shared" si="32"/>
        <v>11</v>
      </c>
    </row>
    <row r="47" spans="1:26" ht="13.8" thickBot="1" x14ac:dyDescent="0.3">
      <c r="A47" s="56"/>
      <c r="B47" s="57"/>
      <c r="C47" s="74"/>
      <c r="D47" s="75"/>
      <c r="E47" s="75"/>
      <c r="F47" s="56"/>
      <c r="G47" s="56"/>
      <c r="H47" s="56"/>
      <c r="I47" s="75"/>
      <c r="J47" s="75"/>
      <c r="K47" s="75"/>
      <c r="L47" s="75"/>
      <c r="M47" s="56"/>
      <c r="N47" s="56"/>
      <c r="O47" s="75"/>
      <c r="P47" s="75"/>
      <c r="Q47" s="75"/>
      <c r="R47" s="56"/>
      <c r="S47" s="56"/>
      <c r="T47" s="56"/>
      <c r="U47" s="75"/>
      <c r="V47" s="75"/>
      <c r="W47" s="75"/>
      <c r="X47" s="62"/>
      <c r="Y47" s="62"/>
      <c r="Z47" s="73"/>
    </row>
    <row r="48" spans="1:26" ht="13.8" thickBot="1" x14ac:dyDescent="0.3">
      <c r="A48" s="91" t="s">
        <v>24</v>
      </c>
      <c r="B48" s="92"/>
      <c r="C48" s="93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5"/>
      <c r="Z48" s="96"/>
    </row>
    <row r="49" spans="1:26" s="1" customFormat="1" x14ac:dyDescent="0.25">
      <c r="A49" s="56" t="s">
        <v>2</v>
      </c>
      <c r="B49" s="57">
        <v>7</v>
      </c>
      <c r="C49" s="97">
        <f>C6+C10+C14+C16+C18+C20+C22+C24+C25+C26+C30+C31+C32+C33+C35+C38+C42+C45</f>
        <v>46</v>
      </c>
      <c r="D49" s="98">
        <f t="shared" ref="D49:Z49" si="33">D6+D10+D14+D16+D18+D20+D22+D24+D25+D26+D30+D31+D32+D33+D35+D38+D42+D45</f>
        <v>36</v>
      </c>
      <c r="E49" s="50">
        <f t="shared" si="33"/>
        <v>82</v>
      </c>
      <c r="F49" s="97">
        <f t="shared" si="33"/>
        <v>8</v>
      </c>
      <c r="G49" s="98">
        <f t="shared" si="33"/>
        <v>1</v>
      </c>
      <c r="H49" s="50">
        <f t="shared" si="33"/>
        <v>9</v>
      </c>
      <c r="I49" s="97">
        <f t="shared" si="33"/>
        <v>0</v>
      </c>
      <c r="J49" s="98">
        <f t="shared" si="33"/>
        <v>1</v>
      </c>
      <c r="K49" s="50">
        <f t="shared" si="33"/>
        <v>1</v>
      </c>
      <c r="L49" s="97">
        <f t="shared" si="33"/>
        <v>5</v>
      </c>
      <c r="M49" s="98">
        <f t="shared" si="33"/>
        <v>1</v>
      </c>
      <c r="N49" s="50">
        <f t="shared" si="33"/>
        <v>6</v>
      </c>
      <c r="O49" s="97">
        <f t="shared" si="33"/>
        <v>2</v>
      </c>
      <c r="P49" s="98">
        <f t="shared" si="33"/>
        <v>2</v>
      </c>
      <c r="Q49" s="50">
        <f t="shared" si="33"/>
        <v>4</v>
      </c>
      <c r="R49" s="97">
        <f t="shared" si="33"/>
        <v>5</v>
      </c>
      <c r="S49" s="98">
        <f t="shared" si="33"/>
        <v>5</v>
      </c>
      <c r="T49" s="50">
        <f t="shared" si="33"/>
        <v>10</v>
      </c>
      <c r="U49" s="97">
        <f t="shared" si="33"/>
        <v>7</v>
      </c>
      <c r="V49" s="98">
        <f t="shared" si="33"/>
        <v>3</v>
      </c>
      <c r="W49" s="50">
        <f t="shared" si="33"/>
        <v>10</v>
      </c>
      <c r="X49" s="99">
        <f t="shared" si="33"/>
        <v>73</v>
      </c>
      <c r="Y49" s="98">
        <f t="shared" si="33"/>
        <v>49</v>
      </c>
      <c r="Z49" s="100">
        <f t="shared" si="33"/>
        <v>122</v>
      </c>
    </row>
    <row r="50" spans="1:26" s="1" customFormat="1" ht="13.8" thickBot="1" x14ac:dyDescent="0.3">
      <c r="A50" s="56" t="s">
        <v>1</v>
      </c>
      <c r="B50" s="57">
        <v>17</v>
      </c>
      <c r="C50" s="102">
        <f>C7+C11+C27+C34+C39+C44</f>
        <v>2</v>
      </c>
      <c r="D50" s="103">
        <f t="shared" ref="D50:Z50" si="34">D7+D11+D27+D34+D39+D44</f>
        <v>3</v>
      </c>
      <c r="E50" s="104">
        <f t="shared" si="34"/>
        <v>5</v>
      </c>
      <c r="F50" s="102">
        <f t="shared" si="34"/>
        <v>0</v>
      </c>
      <c r="G50" s="103">
        <f t="shared" si="34"/>
        <v>0</v>
      </c>
      <c r="H50" s="104">
        <f t="shared" si="34"/>
        <v>0</v>
      </c>
      <c r="I50" s="102">
        <f t="shared" si="34"/>
        <v>0</v>
      </c>
      <c r="J50" s="103">
        <f t="shared" si="34"/>
        <v>0</v>
      </c>
      <c r="K50" s="104">
        <f t="shared" si="34"/>
        <v>0</v>
      </c>
      <c r="L50" s="102">
        <f t="shared" si="34"/>
        <v>1</v>
      </c>
      <c r="M50" s="103">
        <f t="shared" si="34"/>
        <v>3</v>
      </c>
      <c r="N50" s="104">
        <f t="shared" si="34"/>
        <v>4</v>
      </c>
      <c r="O50" s="102">
        <f t="shared" si="34"/>
        <v>0</v>
      </c>
      <c r="P50" s="103">
        <f t="shared" si="34"/>
        <v>0</v>
      </c>
      <c r="Q50" s="104">
        <f t="shared" si="34"/>
        <v>0</v>
      </c>
      <c r="R50" s="102">
        <f t="shared" si="34"/>
        <v>4</v>
      </c>
      <c r="S50" s="103">
        <f t="shared" si="34"/>
        <v>3</v>
      </c>
      <c r="T50" s="104">
        <f t="shared" si="34"/>
        <v>7</v>
      </c>
      <c r="U50" s="102">
        <f t="shared" si="34"/>
        <v>0</v>
      </c>
      <c r="V50" s="103">
        <f t="shared" si="34"/>
        <v>0</v>
      </c>
      <c r="W50" s="104">
        <f t="shared" si="34"/>
        <v>0</v>
      </c>
      <c r="X50" s="105">
        <f t="shared" si="34"/>
        <v>7</v>
      </c>
      <c r="Y50" s="106">
        <f t="shared" si="34"/>
        <v>9</v>
      </c>
      <c r="Z50" s="107">
        <f t="shared" si="34"/>
        <v>16</v>
      </c>
    </row>
    <row r="51" spans="1:26" s="1" customFormat="1" ht="13.8" thickBot="1" x14ac:dyDescent="0.3">
      <c r="A51" s="108" t="s">
        <v>0</v>
      </c>
      <c r="B51" s="109"/>
      <c r="C51" s="110">
        <f t="shared" ref="C51:W51" si="35">SUM(C49:C50)</f>
        <v>48</v>
      </c>
      <c r="D51" s="111">
        <f t="shared" si="35"/>
        <v>39</v>
      </c>
      <c r="E51" s="112">
        <f t="shared" si="35"/>
        <v>87</v>
      </c>
      <c r="F51" s="110">
        <f t="shared" si="35"/>
        <v>8</v>
      </c>
      <c r="G51" s="111">
        <f t="shared" si="35"/>
        <v>1</v>
      </c>
      <c r="H51" s="112">
        <f t="shared" si="35"/>
        <v>9</v>
      </c>
      <c r="I51" s="110">
        <f t="shared" si="35"/>
        <v>0</v>
      </c>
      <c r="J51" s="111">
        <f t="shared" si="35"/>
        <v>1</v>
      </c>
      <c r="K51" s="112">
        <f t="shared" si="35"/>
        <v>1</v>
      </c>
      <c r="L51" s="110">
        <f t="shared" si="35"/>
        <v>6</v>
      </c>
      <c r="M51" s="111">
        <f t="shared" si="35"/>
        <v>4</v>
      </c>
      <c r="N51" s="112">
        <f t="shared" si="35"/>
        <v>10</v>
      </c>
      <c r="O51" s="110">
        <f t="shared" si="35"/>
        <v>2</v>
      </c>
      <c r="P51" s="111">
        <f t="shared" si="35"/>
        <v>2</v>
      </c>
      <c r="Q51" s="112">
        <f t="shared" si="35"/>
        <v>4</v>
      </c>
      <c r="R51" s="110">
        <f t="shared" si="35"/>
        <v>9</v>
      </c>
      <c r="S51" s="111">
        <f t="shared" si="35"/>
        <v>8</v>
      </c>
      <c r="T51" s="112">
        <f t="shared" si="35"/>
        <v>17</v>
      </c>
      <c r="U51" s="110">
        <f t="shared" si="35"/>
        <v>7</v>
      </c>
      <c r="V51" s="111">
        <f t="shared" si="35"/>
        <v>3</v>
      </c>
      <c r="W51" s="112">
        <f t="shared" si="35"/>
        <v>10</v>
      </c>
      <c r="X51" s="110">
        <f>C51+F51+I51+L51+O51+R51+U51</f>
        <v>80</v>
      </c>
      <c r="Y51" s="111">
        <f>D51+G51+J51+M51+P51+S51+V51</f>
        <v>58</v>
      </c>
      <c r="Z51" s="112">
        <f>SUM(Z49:Z50)</f>
        <v>138</v>
      </c>
    </row>
    <row r="52" spans="1:26" s="19" customFormat="1" ht="13.8" thickBot="1" x14ac:dyDescent="0.3">
      <c r="A52" s="53"/>
      <c r="B52" s="54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s="1" customFormat="1" ht="13.8" thickBot="1" x14ac:dyDescent="0.3">
      <c r="A53" s="114" t="s">
        <v>23</v>
      </c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7"/>
    </row>
    <row r="54" spans="1:26" x14ac:dyDescent="0.25">
      <c r="A54" s="64"/>
      <c r="B54" s="57"/>
      <c r="C54" s="58"/>
      <c r="D54" s="59"/>
      <c r="E54" s="60"/>
      <c r="F54" s="61"/>
      <c r="G54" s="61"/>
      <c r="H54" s="61"/>
      <c r="I54" s="58"/>
      <c r="J54" s="59"/>
      <c r="K54" s="60"/>
      <c r="L54" s="58"/>
      <c r="M54" s="61"/>
      <c r="N54" s="61"/>
      <c r="O54" s="58"/>
      <c r="P54" s="59"/>
      <c r="Q54" s="60"/>
      <c r="R54" s="61"/>
      <c r="S54" s="61"/>
      <c r="T54" s="61"/>
      <c r="U54" s="58"/>
      <c r="V54" s="59"/>
      <c r="W54" s="60"/>
      <c r="X54" s="62"/>
      <c r="Y54" s="62"/>
      <c r="Z54" s="73"/>
    </row>
    <row r="55" spans="1:26" s="14" customFormat="1" x14ac:dyDescent="0.25">
      <c r="A55" s="56" t="s">
        <v>60</v>
      </c>
      <c r="B55" s="57">
        <v>7</v>
      </c>
      <c r="C55" s="74">
        <v>14</v>
      </c>
      <c r="D55" s="75">
        <v>18</v>
      </c>
      <c r="E55" s="50">
        <v>32</v>
      </c>
      <c r="F55" s="56">
        <v>1</v>
      </c>
      <c r="G55" s="56"/>
      <c r="H55" s="76">
        <v>1</v>
      </c>
      <c r="I55" s="74"/>
      <c r="J55" s="75"/>
      <c r="K55" s="50"/>
      <c r="L55" s="74">
        <v>3</v>
      </c>
      <c r="M55" s="56"/>
      <c r="N55" s="76">
        <v>3</v>
      </c>
      <c r="O55" s="74">
        <v>1</v>
      </c>
      <c r="P55" s="75">
        <v>1</v>
      </c>
      <c r="Q55" s="50">
        <v>2</v>
      </c>
      <c r="R55" s="56">
        <v>3</v>
      </c>
      <c r="S55" s="56"/>
      <c r="T55" s="76">
        <v>3</v>
      </c>
      <c r="U55" s="74">
        <v>2</v>
      </c>
      <c r="V55" s="75"/>
      <c r="W55" s="50">
        <v>2</v>
      </c>
      <c r="X55" s="77">
        <f>C55+F55+I55+L55+O55+R55+U55</f>
        <v>24</v>
      </c>
      <c r="Y55" s="77">
        <f>D55+G55+J55+M55+P55+S55+V55</f>
        <v>19</v>
      </c>
      <c r="Z55" s="100">
        <f>E55+H55+K55+N55+Q55+T55+W55</f>
        <v>43</v>
      </c>
    </row>
    <row r="56" spans="1:26" x14ac:dyDescent="0.25">
      <c r="A56" s="64"/>
      <c r="B56" s="57"/>
      <c r="C56" s="58"/>
      <c r="D56" s="59"/>
      <c r="E56" s="60"/>
      <c r="F56" s="61"/>
      <c r="G56" s="61"/>
      <c r="H56" s="61"/>
      <c r="I56" s="58"/>
      <c r="J56" s="59"/>
      <c r="K56" s="60"/>
      <c r="L56" s="58"/>
      <c r="M56" s="61"/>
      <c r="N56" s="61"/>
      <c r="O56" s="58"/>
      <c r="P56" s="59"/>
      <c r="Q56" s="60"/>
      <c r="R56" s="61"/>
      <c r="S56" s="61"/>
      <c r="T56" s="61"/>
      <c r="U56" s="58"/>
      <c r="V56" s="59"/>
      <c r="W56" s="60"/>
      <c r="X56" s="62"/>
      <c r="Y56" s="62"/>
      <c r="Z56" s="73"/>
    </row>
    <row r="57" spans="1:26" s="14" customFormat="1" x14ac:dyDescent="0.25">
      <c r="A57" s="46" t="s">
        <v>62</v>
      </c>
      <c r="B57" s="47">
        <v>7</v>
      </c>
      <c r="C57" s="48">
        <v>13</v>
      </c>
      <c r="D57" s="49">
        <v>43</v>
      </c>
      <c r="E57" s="173">
        <v>56</v>
      </c>
      <c r="F57" s="46"/>
      <c r="G57" s="46">
        <v>3</v>
      </c>
      <c r="H57" s="174">
        <v>3</v>
      </c>
      <c r="I57" s="48"/>
      <c r="J57" s="49"/>
      <c r="K57" s="173"/>
      <c r="L57" s="48">
        <v>2</v>
      </c>
      <c r="M57" s="46">
        <v>7</v>
      </c>
      <c r="N57" s="174">
        <v>9</v>
      </c>
      <c r="O57" s="48"/>
      <c r="P57" s="49">
        <v>2</v>
      </c>
      <c r="Q57" s="173">
        <v>2</v>
      </c>
      <c r="R57" s="46">
        <v>4</v>
      </c>
      <c r="S57" s="46">
        <v>3</v>
      </c>
      <c r="T57" s="174">
        <v>7</v>
      </c>
      <c r="U57" s="48"/>
      <c r="V57" s="49">
        <v>4</v>
      </c>
      <c r="W57" s="173">
        <v>4</v>
      </c>
      <c r="X57" s="77">
        <f t="shared" ref="X57:Z58" si="36">C57+F57+I57+L57+O57+R57+U57</f>
        <v>19</v>
      </c>
      <c r="Y57" s="77">
        <f t="shared" si="36"/>
        <v>62</v>
      </c>
      <c r="Z57" s="100">
        <f t="shared" si="36"/>
        <v>81</v>
      </c>
    </row>
    <row r="58" spans="1:26" s="14" customFormat="1" ht="13.8" thickBot="1" x14ac:dyDescent="0.3">
      <c r="A58" s="46" t="s">
        <v>63</v>
      </c>
      <c r="B58" s="47">
        <v>7</v>
      </c>
      <c r="C58" s="48">
        <v>5</v>
      </c>
      <c r="D58" s="49">
        <v>5</v>
      </c>
      <c r="E58" s="173">
        <v>10</v>
      </c>
      <c r="F58" s="46">
        <v>2</v>
      </c>
      <c r="G58" s="46"/>
      <c r="H58" s="174">
        <v>2</v>
      </c>
      <c r="I58" s="48"/>
      <c r="J58" s="49"/>
      <c r="K58" s="173"/>
      <c r="L58" s="48"/>
      <c r="M58" s="46">
        <v>1</v>
      </c>
      <c r="N58" s="174">
        <v>1</v>
      </c>
      <c r="O58" s="48"/>
      <c r="P58" s="49"/>
      <c r="Q58" s="173"/>
      <c r="R58" s="46">
        <v>2</v>
      </c>
      <c r="S58" s="46">
        <v>5</v>
      </c>
      <c r="T58" s="174">
        <v>7</v>
      </c>
      <c r="U58" s="48"/>
      <c r="V58" s="49">
        <v>4</v>
      </c>
      <c r="W58" s="173">
        <v>4</v>
      </c>
      <c r="X58" s="77">
        <f t="shared" si="36"/>
        <v>9</v>
      </c>
      <c r="Y58" s="77">
        <f t="shared" si="36"/>
        <v>15</v>
      </c>
      <c r="Z58" s="100">
        <f t="shared" si="36"/>
        <v>24</v>
      </c>
    </row>
    <row r="59" spans="1:26" s="1" customFormat="1" ht="13.8" thickBot="1" x14ac:dyDescent="0.3">
      <c r="A59" s="71" t="s">
        <v>105</v>
      </c>
      <c r="B59" s="54"/>
      <c r="C59" s="18">
        <f>SUBTOTAL(9,C57:C58)</f>
        <v>18</v>
      </c>
      <c r="D59" s="17">
        <f t="shared" ref="D59:Z59" si="37">SUBTOTAL(9,D57:D58)</f>
        <v>48</v>
      </c>
      <c r="E59" s="16">
        <f t="shared" si="37"/>
        <v>66</v>
      </c>
      <c r="F59" s="17">
        <f t="shared" si="37"/>
        <v>2</v>
      </c>
      <c r="G59" s="17">
        <f t="shared" si="37"/>
        <v>3</v>
      </c>
      <c r="H59" s="17">
        <f t="shared" si="37"/>
        <v>5</v>
      </c>
      <c r="I59" s="18">
        <f t="shared" si="37"/>
        <v>0</v>
      </c>
      <c r="J59" s="17">
        <f t="shared" si="37"/>
        <v>0</v>
      </c>
      <c r="K59" s="16">
        <f t="shared" si="37"/>
        <v>0</v>
      </c>
      <c r="L59" s="18">
        <f t="shared" si="37"/>
        <v>2</v>
      </c>
      <c r="M59" s="17">
        <f t="shared" si="37"/>
        <v>8</v>
      </c>
      <c r="N59" s="17">
        <f t="shared" si="37"/>
        <v>10</v>
      </c>
      <c r="O59" s="18">
        <f t="shared" si="37"/>
        <v>0</v>
      </c>
      <c r="P59" s="17">
        <f t="shared" si="37"/>
        <v>2</v>
      </c>
      <c r="Q59" s="16">
        <f t="shared" si="37"/>
        <v>2</v>
      </c>
      <c r="R59" s="17">
        <f t="shared" si="37"/>
        <v>6</v>
      </c>
      <c r="S59" s="17">
        <f t="shared" si="37"/>
        <v>8</v>
      </c>
      <c r="T59" s="17">
        <f t="shared" si="37"/>
        <v>14</v>
      </c>
      <c r="U59" s="18">
        <f t="shared" si="37"/>
        <v>0</v>
      </c>
      <c r="V59" s="17">
        <f t="shared" si="37"/>
        <v>8</v>
      </c>
      <c r="W59" s="16">
        <f t="shared" si="37"/>
        <v>8</v>
      </c>
      <c r="X59" s="82">
        <f>SUBTOTAL(9,X57:X58)</f>
        <v>28</v>
      </c>
      <c r="Y59" s="82">
        <f t="shared" si="37"/>
        <v>77</v>
      </c>
      <c r="Z59" s="83">
        <f t="shared" si="37"/>
        <v>105</v>
      </c>
    </row>
    <row r="60" spans="1:26" x14ac:dyDescent="0.25">
      <c r="A60" s="46"/>
      <c r="B60" s="47"/>
      <c r="C60" s="48"/>
      <c r="D60" s="49"/>
      <c r="E60" s="224"/>
      <c r="F60" s="46"/>
      <c r="G60" s="46"/>
      <c r="H60" s="46"/>
      <c r="I60" s="48"/>
      <c r="J60" s="49"/>
      <c r="K60" s="224"/>
      <c r="L60" s="48"/>
      <c r="M60" s="46"/>
      <c r="N60" s="46"/>
      <c r="O60" s="48"/>
      <c r="P60" s="49"/>
      <c r="Q60" s="224"/>
      <c r="R60" s="46"/>
      <c r="S60" s="46"/>
      <c r="T60" s="46"/>
      <c r="U60" s="48"/>
      <c r="V60" s="49"/>
      <c r="W60" s="224"/>
      <c r="X60" s="62"/>
      <c r="Y60" s="62"/>
      <c r="Z60" s="73"/>
    </row>
    <row r="61" spans="1:26" s="14" customFormat="1" x14ac:dyDescent="0.25">
      <c r="A61" s="56" t="s">
        <v>61</v>
      </c>
      <c r="B61" s="57">
        <v>7</v>
      </c>
      <c r="C61" s="74">
        <v>4</v>
      </c>
      <c r="D61" s="75">
        <v>13</v>
      </c>
      <c r="E61" s="50">
        <v>17</v>
      </c>
      <c r="F61" s="56"/>
      <c r="G61" s="56"/>
      <c r="H61" s="76"/>
      <c r="I61" s="74"/>
      <c r="J61" s="75">
        <v>1</v>
      </c>
      <c r="K61" s="50">
        <v>1</v>
      </c>
      <c r="L61" s="74">
        <v>1</v>
      </c>
      <c r="M61" s="56">
        <v>3</v>
      </c>
      <c r="N61" s="76">
        <v>4</v>
      </c>
      <c r="O61" s="74"/>
      <c r="P61" s="75"/>
      <c r="Q61" s="50"/>
      <c r="R61" s="56">
        <v>13</v>
      </c>
      <c r="S61" s="56">
        <v>5</v>
      </c>
      <c r="T61" s="76">
        <v>18</v>
      </c>
      <c r="U61" s="74"/>
      <c r="V61" s="75"/>
      <c r="W61" s="50"/>
      <c r="X61" s="77">
        <f>C61+F61+I61+L61+O61+R61+U61</f>
        <v>18</v>
      </c>
      <c r="Y61" s="77">
        <f>D61+G61+J61+M61+P61+S61+V61</f>
        <v>22</v>
      </c>
      <c r="Z61" s="100">
        <f>E61+H61+K61+N61+Q61+T61+W61</f>
        <v>40</v>
      </c>
    </row>
    <row r="62" spans="1:26" ht="13.8" thickBot="1" x14ac:dyDescent="0.3">
      <c r="A62" s="64"/>
      <c r="B62" s="57"/>
      <c r="C62" s="58"/>
      <c r="D62" s="59"/>
      <c r="E62" s="60"/>
      <c r="F62" s="61"/>
      <c r="G62" s="61"/>
      <c r="H62" s="61"/>
      <c r="I62" s="58"/>
      <c r="J62" s="59"/>
      <c r="K62" s="60"/>
      <c r="L62" s="58"/>
      <c r="M62" s="61"/>
      <c r="N62" s="61"/>
      <c r="O62" s="58"/>
      <c r="P62" s="59"/>
      <c r="Q62" s="60"/>
      <c r="R62" s="61"/>
      <c r="S62" s="61"/>
      <c r="T62" s="61"/>
      <c r="U62" s="58"/>
      <c r="V62" s="59"/>
      <c r="W62" s="60"/>
      <c r="X62" s="62"/>
      <c r="Y62" s="62"/>
      <c r="Z62" s="73"/>
    </row>
    <row r="63" spans="1:26" s="1" customFormat="1" ht="13.8" thickBot="1" x14ac:dyDescent="0.3">
      <c r="A63" s="118" t="s">
        <v>22</v>
      </c>
      <c r="B63" s="119"/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2"/>
      <c r="Z63" s="123"/>
    </row>
    <row r="64" spans="1:26" s="1" customFormat="1" ht="13.8" thickBot="1" x14ac:dyDescent="0.3">
      <c r="A64" s="56" t="s">
        <v>2</v>
      </c>
      <c r="B64" s="57">
        <v>7</v>
      </c>
      <c r="C64" s="101">
        <f>C55+C59+C61</f>
        <v>36</v>
      </c>
      <c r="D64" s="98">
        <f t="shared" ref="D64:Z64" si="38">D55+D59+D61</f>
        <v>79</v>
      </c>
      <c r="E64" s="50">
        <f>E55+E59+E61</f>
        <v>115</v>
      </c>
      <c r="F64" s="101">
        <f t="shared" si="38"/>
        <v>3</v>
      </c>
      <c r="G64" s="98">
        <f t="shared" si="38"/>
        <v>3</v>
      </c>
      <c r="H64" s="50">
        <f t="shared" si="38"/>
        <v>6</v>
      </c>
      <c r="I64" s="101">
        <f t="shared" si="38"/>
        <v>0</v>
      </c>
      <c r="J64" s="98">
        <f t="shared" si="38"/>
        <v>1</v>
      </c>
      <c r="K64" s="50">
        <f t="shared" si="38"/>
        <v>1</v>
      </c>
      <c r="L64" s="101">
        <f t="shared" si="38"/>
        <v>6</v>
      </c>
      <c r="M64" s="98">
        <f t="shared" si="38"/>
        <v>11</v>
      </c>
      <c r="N64" s="50">
        <f t="shared" si="38"/>
        <v>17</v>
      </c>
      <c r="O64" s="101">
        <f t="shared" si="38"/>
        <v>1</v>
      </c>
      <c r="P64" s="98">
        <f t="shared" si="38"/>
        <v>3</v>
      </c>
      <c r="Q64" s="50">
        <f t="shared" si="38"/>
        <v>4</v>
      </c>
      <c r="R64" s="101">
        <f t="shared" si="38"/>
        <v>22</v>
      </c>
      <c r="S64" s="98">
        <f t="shared" si="38"/>
        <v>13</v>
      </c>
      <c r="T64" s="50">
        <f t="shared" si="38"/>
        <v>35</v>
      </c>
      <c r="U64" s="101">
        <f t="shared" si="38"/>
        <v>2</v>
      </c>
      <c r="V64" s="98">
        <f t="shared" si="38"/>
        <v>8</v>
      </c>
      <c r="W64" s="50">
        <f t="shared" si="38"/>
        <v>10</v>
      </c>
      <c r="X64" s="99">
        <f t="shared" si="38"/>
        <v>70</v>
      </c>
      <c r="Y64" s="51">
        <f t="shared" si="38"/>
        <v>118</v>
      </c>
      <c r="Z64" s="100">
        <f t="shared" si="38"/>
        <v>188</v>
      </c>
    </row>
    <row r="65" spans="1:26" s="12" customFormat="1" ht="13.8" thickBot="1" x14ac:dyDescent="0.3">
      <c r="A65" s="71"/>
      <c r="B65" s="54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113"/>
      <c r="Y65" s="113"/>
      <c r="Z65" s="125"/>
    </row>
    <row r="66" spans="1:26" s="1" customFormat="1" ht="13.8" thickBot="1" x14ac:dyDescent="0.3">
      <c r="A66" s="126" t="s">
        <v>21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8"/>
    </row>
    <row r="67" spans="1:26" x14ac:dyDescent="0.25">
      <c r="A67" s="129"/>
      <c r="B67" s="78"/>
      <c r="C67" s="58"/>
      <c r="D67" s="59"/>
      <c r="E67" s="60"/>
      <c r="F67" s="59"/>
      <c r="G67" s="59"/>
      <c r="H67" s="59"/>
      <c r="I67" s="58"/>
      <c r="J67" s="59"/>
      <c r="K67" s="60"/>
      <c r="L67" s="58"/>
      <c r="M67" s="59"/>
      <c r="N67" s="59"/>
      <c r="O67" s="58"/>
      <c r="P67" s="59"/>
      <c r="Q67" s="60"/>
      <c r="R67" s="59"/>
      <c r="S67" s="59"/>
      <c r="T67" s="59"/>
      <c r="U67" s="58"/>
      <c r="V67" s="59"/>
      <c r="W67" s="60"/>
      <c r="X67" s="79"/>
      <c r="Y67" s="79"/>
      <c r="Z67" s="73"/>
    </row>
    <row r="68" spans="1:26" s="1" customFormat="1" x14ac:dyDescent="0.25">
      <c r="A68" s="64" t="s">
        <v>66</v>
      </c>
      <c r="B68" s="80">
        <v>7</v>
      </c>
      <c r="C68" s="66">
        <v>73</v>
      </c>
      <c r="D68" s="67">
        <v>10</v>
      </c>
      <c r="E68" s="20">
        <v>83</v>
      </c>
      <c r="F68" s="67">
        <v>5</v>
      </c>
      <c r="G68" s="67">
        <v>1</v>
      </c>
      <c r="H68" s="68">
        <v>6</v>
      </c>
      <c r="I68" s="66"/>
      <c r="J68" s="67"/>
      <c r="K68" s="20"/>
      <c r="L68" s="66">
        <v>1</v>
      </c>
      <c r="M68" s="67"/>
      <c r="N68" s="68">
        <v>1</v>
      </c>
      <c r="O68" s="66">
        <v>2</v>
      </c>
      <c r="P68" s="67"/>
      <c r="Q68" s="20">
        <v>2</v>
      </c>
      <c r="R68" s="67">
        <v>1</v>
      </c>
      <c r="S68" s="67"/>
      <c r="T68" s="68">
        <v>1</v>
      </c>
      <c r="U68" s="66">
        <v>2</v>
      </c>
      <c r="V68" s="67"/>
      <c r="W68" s="20">
        <v>2</v>
      </c>
      <c r="X68" s="69">
        <f t="shared" ref="X68:X70" si="39">C68+F68+I68+L68+O68+R68+U68</f>
        <v>84</v>
      </c>
      <c r="Y68" s="69">
        <f t="shared" ref="Y68:Y70" si="40">D68+G68+J68+M68+P68+S68+V68</f>
        <v>11</v>
      </c>
      <c r="Z68" s="90">
        <f t="shared" ref="Z68:Z70" si="41">SUBTOTAL(9,X68:Y68)</f>
        <v>95</v>
      </c>
    </row>
    <row r="69" spans="1:26" s="1" customFormat="1" ht="13.8" thickBot="1" x14ac:dyDescent="0.3">
      <c r="A69" s="67" t="s">
        <v>76</v>
      </c>
      <c r="B69" s="80">
        <v>17</v>
      </c>
      <c r="C69" s="66">
        <v>2</v>
      </c>
      <c r="D69" s="67">
        <v>2</v>
      </c>
      <c r="E69" s="20">
        <v>4</v>
      </c>
      <c r="F69" s="67">
        <v>1</v>
      </c>
      <c r="G69" s="67"/>
      <c r="H69" s="68">
        <v>1</v>
      </c>
      <c r="I69" s="66"/>
      <c r="J69" s="67"/>
      <c r="K69" s="68"/>
      <c r="L69" s="66"/>
      <c r="M69" s="67"/>
      <c r="N69" s="68"/>
      <c r="O69" s="66"/>
      <c r="P69" s="67"/>
      <c r="Q69" s="20"/>
      <c r="R69" s="67"/>
      <c r="S69" s="67"/>
      <c r="T69" s="68"/>
      <c r="U69" s="66"/>
      <c r="V69" s="67"/>
      <c r="W69" s="20"/>
      <c r="X69" s="69">
        <f t="shared" si="39"/>
        <v>3</v>
      </c>
      <c r="Y69" s="69">
        <f t="shared" si="40"/>
        <v>2</v>
      </c>
      <c r="Z69" s="90">
        <f t="shared" si="41"/>
        <v>5</v>
      </c>
    </row>
    <row r="70" spans="1:26" s="1" customFormat="1" ht="13.8" thickBot="1" x14ac:dyDescent="0.3">
      <c r="A70" s="53" t="s">
        <v>20</v>
      </c>
      <c r="B70" s="54"/>
      <c r="C70" s="18">
        <f>SUBTOTAL(9,C68:C69)</f>
        <v>75</v>
      </c>
      <c r="D70" s="17">
        <f t="shared" ref="D70:W70" si="42">SUBTOTAL(9,D68:D69)</f>
        <v>12</v>
      </c>
      <c r="E70" s="16">
        <f t="shared" si="42"/>
        <v>87</v>
      </c>
      <c r="F70" s="18">
        <f>SUBTOTAL(9,F68:F69)</f>
        <v>6</v>
      </c>
      <c r="G70" s="17">
        <f t="shared" si="42"/>
        <v>1</v>
      </c>
      <c r="H70" s="16">
        <f t="shared" si="42"/>
        <v>7</v>
      </c>
      <c r="I70" s="18">
        <f t="shared" si="42"/>
        <v>0</v>
      </c>
      <c r="J70" s="17">
        <f t="shared" si="42"/>
        <v>0</v>
      </c>
      <c r="K70" s="16">
        <f t="shared" si="42"/>
        <v>0</v>
      </c>
      <c r="L70" s="18">
        <f t="shared" si="42"/>
        <v>1</v>
      </c>
      <c r="M70" s="17">
        <f t="shared" si="42"/>
        <v>0</v>
      </c>
      <c r="N70" s="16">
        <f t="shared" si="42"/>
        <v>1</v>
      </c>
      <c r="O70" s="18">
        <f t="shared" si="42"/>
        <v>2</v>
      </c>
      <c r="P70" s="17">
        <f t="shared" si="42"/>
        <v>0</v>
      </c>
      <c r="Q70" s="16">
        <f t="shared" si="42"/>
        <v>2</v>
      </c>
      <c r="R70" s="18">
        <f t="shared" si="42"/>
        <v>1</v>
      </c>
      <c r="S70" s="17">
        <f t="shared" si="42"/>
        <v>0</v>
      </c>
      <c r="T70" s="16">
        <f t="shared" si="42"/>
        <v>1</v>
      </c>
      <c r="U70" s="18">
        <f t="shared" si="42"/>
        <v>2</v>
      </c>
      <c r="V70" s="17">
        <f t="shared" si="42"/>
        <v>0</v>
      </c>
      <c r="W70" s="16">
        <f t="shared" si="42"/>
        <v>2</v>
      </c>
      <c r="X70" s="72">
        <f t="shared" si="39"/>
        <v>87</v>
      </c>
      <c r="Y70" s="82">
        <f t="shared" si="40"/>
        <v>13</v>
      </c>
      <c r="Z70" s="83">
        <f t="shared" si="41"/>
        <v>100</v>
      </c>
    </row>
    <row r="71" spans="1:26" x14ac:dyDescent="0.25">
      <c r="A71" s="75"/>
      <c r="B71" s="78"/>
      <c r="C71" s="58"/>
      <c r="D71" s="59"/>
      <c r="E71" s="60"/>
      <c r="F71" s="59"/>
      <c r="G71" s="59"/>
      <c r="H71" s="59"/>
      <c r="I71" s="58"/>
      <c r="J71" s="59"/>
      <c r="K71" s="60"/>
      <c r="L71" s="58"/>
      <c r="M71" s="59"/>
      <c r="N71" s="59"/>
      <c r="O71" s="58"/>
      <c r="P71" s="59"/>
      <c r="Q71" s="60"/>
      <c r="R71" s="59"/>
      <c r="S71" s="59"/>
      <c r="T71" s="59"/>
      <c r="U71" s="58"/>
      <c r="V71" s="59"/>
      <c r="W71" s="60"/>
      <c r="X71" s="79"/>
      <c r="Y71" s="79"/>
      <c r="Z71" s="73"/>
    </row>
    <row r="72" spans="1:26" s="1" customFormat="1" x14ac:dyDescent="0.25">
      <c r="A72" s="64" t="s">
        <v>68</v>
      </c>
      <c r="B72" s="65">
        <v>7</v>
      </c>
      <c r="C72" s="66">
        <v>5</v>
      </c>
      <c r="D72" s="67">
        <v>3</v>
      </c>
      <c r="E72" s="20">
        <v>8</v>
      </c>
      <c r="F72" s="64">
        <v>2</v>
      </c>
      <c r="G72" s="64"/>
      <c r="H72" s="81">
        <v>2</v>
      </c>
      <c r="I72" s="66"/>
      <c r="J72" s="67"/>
      <c r="K72" s="20"/>
      <c r="L72" s="66"/>
      <c r="M72" s="64"/>
      <c r="N72" s="81"/>
      <c r="O72" s="66"/>
      <c r="P72" s="67"/>
      <c r="Q72" s="20"/>
      <c r="R72" s="64"/>
      <c r="S72" s="64"/>
      <c r="T72" s="81"/>
      <c r="U72" s="66"/>
      <c r="V72" s="67"/>
      <c r="W72" s="20"/>
      <c r="X72" s="85">
        <f t="shared" ref="X72:X76" si="43">C72+F72+I72+L72+O72+R72+U72</f>
        <v>7</v>
      </c>
      <c r="Y72" s="85">
        <f t="shared" ref="Y72:Y76" si="44">D72+G72+J72+M72+P72+S72+V72</f>
        <v>3</v>
      </c>
      <c r="Z72" s="90">
        <f t="shared" ref="Z72:Z76" si="45">SUBTOTAL(9,X72:Y72)</f>
        <v>10</v>
      </c>
    </row>
    <row r="73" spans="1:26" s="1" customFormat="1" x14ac:dyDescent="0.25">
      <c r="A73" s="64" t="s">
        <v>71</v>
      </c>
      <c r="B73" s="65">
        <v>8</v>
      </c>
      <c r="C73" s="66">
        <v>33</v>
      </c>
      <c r="D73" s="67">
        <v>16</v>
      </c>
      <c r="E73" s="20">
        <v>49</v>
      </c>
      <c r="F73" s="64">
        <v>3</v>
      </c>
      <c r="G73" s="64"/>
      <c r="H73" s="81">
        <v>3</v>
      </c>
      <c r="I73" s="66"/>
      <c r="J73" s="67"/>
      <c r="K73" s="20"/>
      <c r="L73" s="66"/>
      <c r="M73" s="64"/>
      <c r="N73" s="81"/>
      <c r="O73" s="66"/>
      <c r="P73" s="67"/>
      <c r="Q73" s="20"/>
      <c r="R73" s="64"/>
      <c r="S73" s="64"/>
      <c r="T73" s="81"/>
      <c r="U73" s="66">
        <v>2</v>
      </c>
      <c r="V73" s="67">
        <v>1</v>
      </c>
      <c r="W73" s="20">
        <v>3</v>
      </c>
      <c r="X73" s="85">
        <f t="shared" si="43"/>
        <v>38</v>
      </c>
      <c r="Y73" s="85">
        <f t="shared" si="44"/>
        <v>17</v>
      </c>
      <c r="Z73" s="90">
        <f t="shared" si="45"/>
        <v>55</v>
      </c>
    </row>
    <row r="74" spans="1:26" s="1" customFormat="1" x14ac:dyDescent="0.25">
      <c r="A74" s="46" t="s">
        <v>107</v>
      </c>
      <c r="B74" s="47">
        <v>7</v>
      </c>
      <c r="C74" s="66">
        <v>4</v>
      </c>
      <c r="D74" s="67">
        <v>5</v>
      </c>
      <c r="E74" s="20">
        <v>9</v>
      </c>
      <c r="F74" s="64">
        <v>1</v>
      </c>
      <c r="G74" s="64"/>
      <c r="H74" s="81">
        <v>1</v>
      </c>
      <c r="I74" s="66"/>
      <c r="J74" s="67"/>
      <c r="K74" s="20"/>
      <c r="L74" s="66"/>
      <c r="M74" s="64"/>
      <c r="N74" s="81"/>
      <c r="O74" s="66"/>
      <c r="P74" s="67"/>
      <c r="Q74" s="20"/>
      <c r="R74" s="64"/>
      <c r="S74" s="64"/>
      <c r="T74" s="81"/>
      <c r="U74" s="66"/>
      <c r="V74" s="67"/>
      <c r="W74" s="20"/>
      <c r="X74" s="221">
        <f t="shared" si="43"/>
        <v>5</v>
      </c>
      <c r="Y74" s="221">
        <f t="shared" si="44"/>
        <v>5</v>
      </c>
      <c r="Z74" s="197">
        <f t="shared" si="45"/>
        <v>10</v>
      </c>
    </row>
    <row r="75" spans="1:26" s="1" customFormat="1" ht="13.8" thickBot="1" x14ac:dyDescent="0.3">
      <c r="A75" s="64" t="s">
        <v>77</v>
      </c>
      <c r="B75" s="65">
        <v>17</v>
      </c>
      <c r="C75" s="66">
        <v>4</v>
      </c>
      <c r="D75" s="67">
        <v>2</v>
      </c>
      <c r="E75" s="20">
        <v>6</v>
      </c>
      <c r="F75" s="64">
        <v>4</v>
      </c>
      <c r="G75" s="64"/>
      <c r="H75" s="81">
        <v>4</v>
      </c>
      <c r="I75" s="66"/>
      <c r="J75" s="67">
        <v>1</v>
      </c>
      <c r="K75" s="20">
        <v>1</v>
      </c>
      <c r="L75" s="66"/>
      <c r="M75" s="64"/>
      <c r="N75" s="81"/>
      <c r="O75" s="66"/>
      <c r="P75" s="67">
        <v>1</v>
      </c>
      <c r="Q75" s="20">
        <v>1</v>
      </c>
      <c r="R75" s="64"/>
      <c r="S75" s="64"/>
      <c r="T75" s="81"/>
      <c r="U75" s="66"/>
      <c r="V75" s="67"/>
      <c r="W75" s="20"/>
      <c r="X75" s="85">
        <f t="shared" si="43"/>
        <v>8</v>
      </c>
      <c r="Y75" s="85">
        <f t="shared" si="44"/>
        <v>4</v>
      </c>
      <c r="Z75" s="90">
        <f t="shared" si="45"/>
        <v>12</v>
      </c>
    </row>
    <row r="76" spans="1:26" s="1" customFormat="1" ht="13.8" thickBot="1" x14ac:dyDescent="0.3">
      <c r="A76" s="71" t="s">
        <v>19</v>
      </c>
      <c r="B76" s="54"/>
      <c r="C76" s="18">
        <f t="shared" ref="C76:W76" si="46">SUBTOTAL(9,C72:C75)</f>
        <v>46</v>
      </c>
      <c r="D76" s="17">
        <f t="shared" si="46"/>
        <v>26</v>
      </c>
      <c r="E76" s="16">
        <f t="shared" si="46"/>
        <v>72</v>
      </c>
      <c r="F76" s="18">
        <f t="shared" si="46"/>
        <v>10</v>
      </c>
      <c r="G76" s="17">
        <f t="shared" si="46"/>
        <v>0</v>
      </c>
      <c r="H76" s="16">
        <f t="shared" si="46"/>
        <v>10</v>
      </c>
      <c r="I76" s="18">
        <f t="shared" si="46"/>
        <v>0</v>
      </c>
      <c r="J76" s="17">
        <f t="shared" si="46"/>
        <v>1</v>
      </c>
      <c r="K76" s="16">
        <f t="shared" si="46"/>
        <v>1</v>
      </c>
      <c r="L76" s="18">
        <f t="shared" si="46"/>
        <v>0</v>
      </c>
      <c r="M76" s="17">
        <f t="shared" si="46"/>
        <v>0</v>
      </c>
      <c r="N76" s="16">
        <f t="shared" si="46"/>
        <v>0</v>
      </c>
      <c r="O76" s="18">
        <f t="shared" si="46"/>
        <v>0</v>
      </c>
      <c r="P76" s="17">
        <f t="shared" si="46"/>
        <v>1</v>
      </c>
      <c r="Q76" s="16">
        <f t="shared" si="46"/>
        <v>1</v>
      </c>
      <c r="R76" s="17">
        <f t="shared" si="46"/>
        <v>0</v>
      </c>
      <c r="S76" s="17">
        <f t="shared" si="46"/>
        <v>0</v>
      </c>
      <c r="T76" s="16">
        <f t="shared" si="46"/>
        <v>0</v>
      </c>
      <c r="U76" s="18">
        <f t="shared" si="46"/>
        <v>2</v>
      </c>
      <c r="V76" s="17">
        <f t="shared" si="46"/>
        <v>1</v>
      </c>
      <c r="W76" s="16">
        <f t="shared" si="46"/>
        <v>3</v>
      </c>
      <c r="X76" s="72">
        <f t="shared" si="43"/>
        <v>58</v>
      </c>
      <c r="Y76" s="82">
        <f t="shared" si="44"/>
        <v>29</v>
      </c>
      <c r="Z76" s="83">
        <f t="shared" si="45"/>
        <v>87</v>
      </c>
    </row>
    <row r="77" spans="1:26" x14ac:dyDescent="0.25">
      <c r="A77" s="75"/>
      <c r="B77" s="78"/>
      <c r="C77" s="58"/>
      <c r="D77" s="59"/>
      <c r="E77" s="60"/>
      <c r="F77" s="59"/>
      <c r="G77" s="59"/>
      <c r="H77" s="59"/>
      <c r="I77" s="58"/>
      <c r="J77" s="59"/>
      <c r="K77" s="60"/>
      <c r="L77" s="58"/>
      <c r="M77" s="59"/>
      <c r="N77" s="59"/>
      <c r="O77" s="58"/>
      <c r="P77" s="59"/>
      <c r="Q77" s="60"/>
      <c r="R77" s="59"/>
      <c r="S77" s="59"/>
      <c r="T77" s="59"/>
      <c r="U77" s="58"/>
      <c r="V77" s="59"/>
      <c r="W77" s="60"/>
      <c r="X77" s="79"/>
      <c r="Y77" s="79"/>
      <c r="Z77" s="73"/>
    </row>
    <row r="78" spans="1:26" s="1" customFormat="1" x14ac:dyDescent="0.25">
      <c r="A78" s="67" t="s">
        <v>72</v>
      </c>
      <c r="B78" s="80">
        <v>7</v>
      </c>
      <c r="C78" s="66">
        <v>15</v>
      </c>
      <c r="D78" s="67"/>
      <c r="E78" s="20">
        <v>15</v>
      </c>
      <c r="F78" s="67"/>
      <c r="G78" s="67"/>
      <c r="H78" s="68"/>
      <c r="I78" s="66"/>
      <c r="J78" s="67"/>
      <c r="K78" s="20"/>
      <c r="L78" s="66">
        <v>1</v>
      </c>
      <c r="M78" s="67"/>
      <c r="N78" s="81">
        <v>1</v>
      </c>
      <c r="O78" s="66"/>
      <c r="P78" s="67"/>
      <c r="Q78" s="20"/>
      <c r="R78" s="67"/>
      <c r="S78" s="67"/>
      <c r="T78" s="68"/>
      <c r="U78" s="66"/>
      <c r="V78" s="67"/>
      <c r="W78" s="20"/>
      <c r="X78" s="69">
        <f t="shared" ref="X78:X80" si="47">C78+F78+I78+L78+O78+R78+U78</f>
        <v>16</v>
      </c>
      <c r="Y78" s="69">
        <f t="shared" ref="Y78:Y80" si="48">D78+G78+J78+M78+P78+S78+V78</f>
        <v>0</v>
      </c>
      <c r="Z78" s="90">
        <f t="shared" ref="Z78:Z80" si="49">SUBTOTAL(9,X78:Y78)</f>
        <v>16</v>
      </c>
    </row>
    <row r="79" spans="1:26" s="1" customFormat="1" x14ac:dyDescent="0.25">
      <c r="A79" s="67" t="s">
        <v>106</v>
      </c>
      <c r="B79" s="80">
        <v>8</v>
      </c>
      <c r="C79" s="66">
        <v>2</v>
      </c>
      <c r="D79" s="67">
        <v>1</v>
      </c>
      <c r="E79" s="20">
        <v>3</v>
      </c>
      <c r="F79" s="67">
        <v>1</v>
      </c>
      <c r="G79" s="67"/>
      <c r="H79" s="68">
        <v>1</v>
      </c>
      <c r="I79" s="66"/>
      <c r="J79" s="67"/>
      <c r="K79" s="20"/>
      <c r="L79" s="66"/>
      <c r="M79" s="67"/>
      <c r="N79" s="68"/>
      <c r="O79" s="66"/>
      <c r="P79" s="67"/>
      <c r="Q79" s="20"/>
      <c r="R79" s="67"/>
      <c r="S79" s="67"/>
      <c r="T79" s="68"/>
      <c r="U79" s="66"/>
      <c r="V79" s="67"/>
      <c r="W79" s="20"/>
      <c r="X79" s="69">
        <f t="shared" si="47"/>
        <v>3</v>
      </c>
      <c r="Y79" s="69">
        <f t="shared" si="48"/>
        <v>1</v>
      </c>
      <c r="Z79" s="90">
        <f t="shared" si="49"/>
        <v>4</v>
      </c>
    </row>
    <row r="80" spans="1:26" s="1" customFormat="1" x14ac:dyDescent="0.25">
      <c r="A80" s="67" t="s">
        <v>73</v>
      </c>
      <c r="B80" s="80">
        <v>7</v>
      </c>
      <c r="C80" s="66">
        <v>39</v>
      </c>
      <c r="D80" s="67">
        <v>2</v>
      </c>
      <c r="E80" s="20">
        <v>41</v>
      </c>
      <c r="F80" s="67">
        <v>1</v>
      </c>
      <c r="G80" s="67"/>
      <c r="H80" s="20">
        <v>1</v>
      </c>
      <c r="I80" s="66"/>
      <c r="J80" s="67"/>
      <c r="K80" s="20"/>
      <c r="L80" s="66"/>
      <c r="M80" s="67"/>
      <c r="N80" s="20"/>
      <c r="O80" s="66">
        <v>1</v>
      </c>
      <c r="P80" s="67"/>
      <c r="Q80" s="20">
        <v>1</v>
      </c>
      <c r="R80" s="67">
        <v>2</v>
      </c>
      <c r="S80" s="67"/>
      <c r="T80" s="20">
        <v>2</v>
      </c>
      <c r="U80" s="66">
        <v>4</v>
      </c>
      <c r="V80" s="67"/>
      <c r="W80" s="20">
        <v>4</v>
      </c>
      <c r="X80" s="69">
        <f t="shared" si="47"/>
        <v>47</v>
      </c>
      <c r="Y80" s="69">
        <f t="shared" si="48"/>
        <v>2</v>
      </c>
      <c r="Z80" s="90">
        <f t="shared" si="49"/>
        <v>49</v>
      </c>
    </row>
    <row r="81" spans="1:26" s="1" customFormat="1" ht="13.8" thickBot="1" x14ac:dyDescent="0.3">
      <c r="A81" s="67" t="s">
        <v>78</v>
      </c>
      <c r="B81" s="80">
        <v>17</v>
      </c>
      <c r="C81" s="66">
        <v>1</v>
      </c>
      <c r="D81" s="67"/>
      <c r="E81" s="20">
        <v>1</v>
      </c>
      <c r="F81" s="67"/>
      <c r="G81" s="67"/>
      <c r="H81" s="68"/>
      <c r="I81" s="66"/>
      <c r="J81" s="67"/>
      <c r="K81" s="20"/>
      <c r="L81" s="66"/>
      <c r="M81" s="67"/>
      <c r="N81" s="68"/>
      <c r="O81" s="66"/>
      <c r="P81" s="67"/>
      <c r="Q81" s="20"/>
      <c r="R81" s="67"/>
      <c r="S81" s="67"/>
      <c r="T81" s="68"/>
      <c r="U81" s="66"/>
      <c r="V81" s="67"/>
      <c r="W81" s="20"/>
      <c r="X81" s="69">
        <f t="shared" ref="X81" si="50">C81+F81+I81+L81+O81+R81+U81</f>
        <v>1</v>
      </c>
      <c r="Y81" s="69">
        <f t="shared" ref="Y81" si="51">D81+G81+J81+M81+P81+S81+V81</f>
        <v>0</v>
      </c>
      <c r="Z81" s="90">
        <f t="shared" ref="Z81" si="52">SUBTOTAL(9,X81:Y81)</f>
        <v>1</v>
      </c>
    </row>
    <row r="82" spans="1:26" s="1" customFormat="1" ht="13.8" thickBot="1" x14ac:dyDescent="0.3">
      <c r="A82" s="53" t="s">
        <v>18</v>
      </c>
      <c r="B82" s="54"/>
      <c r="C82" s="18">
        <f>SUBTOTAL(9,C78:C81)</f>
        <v>57</v>
      </c>
      <c r="D82" s="17">
        <f t="shared" ref="D82:Z82" si="53">SUBTOTAL(9,D78:D81)</f>
        <v>3</v>
      </c>
      <c r="E82" s="16">
        <f t="shared" si="53"/>
        <v>60</v>
      </c>
      <c r="F82" s="17">
        <f t="shared" si="53"/>
        <v>2</v>
      </c>
      <c r="G82" s="17">
        <f t="shared" si="53"/>
        <v>0</v>
      </c>
      <c r="H82" s="17">
        <f t="shared" si="53"/>
        <v>2</v>
      </c>
      <c r="I82" s="18">
        <f t="shared" si="53"/>
        <v>0</v>
      </c>
      <c r="J82" s="17">
        <f t="shared" si="53"/>
        <v>0</v>
      </c>
      <c r="K82" s="16">
        <f t="shared" si="53"/>
        <v>0</v>
      </c>
      <c r="L82" s="18">
        <f t="shared" si="53"/>
        <v>1</v>
      </c>
      <c r="M82" s="17">
        <f t="shared" si="53"/>
        <v>0</v>
      </c>
      <c r="N82" s="17">
        <f t="shared" si="53"/>
        <v>1</v>
      </c>
      <c r="O82" s="18">
        <f t="shared" si="53"/>
        <v>1</v>
      </c>
      <c r="P82" s="17">
        <f t="shared" si="53"/>
        <v>0</v>
      </c>
      <c r="Q82" s="16">
        <f t="shared" si="53"/>
        <v>1</v>
      </c>
      <c r="R82" s="17">
        <f t="shared" si="53"/>
        <v>2</v>
      </c>
      <c r="S82" s="17">
        <f t="shared" si="53"/>
        <v>0</v>
      </c>
      <c r="T82" s="17">
        <f t="shared" si="53"/>
        <v>2</v>
      </c>
      <c r="U82" s="18">
        <f t="shared" si="53"/>
        <v>4</v>
      </c>
      <c r="V82" s="17">
        <f t="shared" si="53"/>
        <v>0</v>
      </c>
      <c r="W82" s="16">
        <f t="shared" si="53"/>
        <v>4</v>
      </c>
      <c r="X82" s="82">
        <f t="shared" si="53"/>
        <v>67</v>
      </c>
      <c r="Y82" s="82">
        <f t="shared" si="53"/>
        <v>3</v>
      </c>
      <c r="Z82" s="83">
        <f t="shared" si="53"/>
        <v>0</v>
      </c>
    </row>
    <row r="83" spans="1:26" x14ac:dyDescent="0.25">
      <c r="A83" s="64"/>
      <c r="B83" s="57"/>
      <c r="C83" s="58"/>
      <c r="D83" s="59"/>
      <c r="E83" s="60"/>
      <c r="F83" s="61"/>
      <c r="G83" s="61"/>
      <c r="H83" s="61"/>
      <c r="I83" s="58"/>
      <c r="J83" s="59"/>
      <c r="K83" s="60"/>
      <c r="L83" s="58"/>
      <c r="M83" s="61"/>
      <c r="N83" s="61"/>
      <c r="O83" s="58"/>
      <c r="P83" s="59"/>
      <c r="Q83" s="60"/>
      <c r="R83" s="61"/>
      <c r="S83" s="61"/>
      <c r="T83" s="61"/>
      <c r="U83" s="58"/>
      <c r="V83" s="59"/>
      <c r="W83" s="60"/>
      <c r="X83" s="62"/>
      <c r="Y83" s="62"/>
      <c r="Z83" s="73"/>
    </row>
    <row r="84" spans="1:26" s="14" customFormat="1" x14ac:dyDescent="0.25">
      <c r="A84" s="56" t="s">
        <v>74</v>
      </c>
      <c r="B84" s="57">
        <v>7</v>
      </c>
      <c r="C84" s="74">
        <v>5</v>
      </c>
      <c r="D84" s="75">
        <v>4</v>
      </c>
      <c r="E84" s="50">
        <v>9</v>
      </c>
      <c r="F84" s="56">
        <v>2</v>
      </c>
      <c r="G84" s="56">
        <v>2</v>
      </c>
      <c r="H84" s="76">
        <v>4</v>
      </c>
      <c r="I84" s="74"/>
      <c r="J84" s="75"/>
      <c r="K84" s="50"/>
      <c r="L84" s="74"/>
      <c r="M84" s="56"/>
      <c r="N84" s="76"/>
      <c r="O84" s="74"/>
      <c r="P84" s="75"/>
      <c r="Q84" s="50"/>
      <c r="R84" s="56">
        <v>1</v>
      </c>
      <c r="S84" s="56"/>
      <c r="T84" s="76">
        <v>1</v>
      </c>
      <c r="U84" s="74"/>
      <c r="V84" s="75"/>
      <c r="W84" s="50"/>
      <c r="X84" s="77">
        <f t="shared" ref="X84" si="54">C84+F84+I84+L84+O84+R84+U84</f>
        <v>8</v>
      </c>
      <c r="Y84" s="77">
        <f t="shared" ref="Y84" si="55">D84+G84+J84+M84+P84+S84+V84</f>
        <v>6</v>
      </c>
      <c r="Z84" s="100">
        <f t="shared" ref="Z84" si="56">SUBTOTAL(9,X84:Y84)</f>
        <v>14</v>
      </c>
    </row>
    <row r="85" spans="1:26" x14ac:dyDescent="0.25">
      <c r="A85" s="64"/>
      <c r="B85" s="57"/>
      <c r="C85" s="58"/>
      <c r="D85" s="59"/>
      <c r="E85" s="60"/>
      <c r="F85" s="61"/>
      <c r="G85" s="61"/>
      <c r="H85" s="61"/>
      <c r="I85" s="58"/>
      <c r="J85" s="59"/>
      <c r="K85" s="60"/>
      <c r="L85" s="58"/>
      <c r="M85" s="61"/>
      <c r="N85" s="61"/>
      <c r="O85" s="58"/>
      <c r="P85" s="59"/>
      <c r="Q85" s="60"/>
      <c r="R85" s="61"/>
      <c r="S85" s="61"/>
      <c r="T85" s="61"/>
      <c r="U85" s="58"/>
      <c r="V85" s="59"/>
      <c r="W85" s="60"/>
      <c r="X85" s="62"/>
      <c r="Y85" s="62"/>
      <c r="Z85" s="73"/>
    </row>
    <row r="86" spans="1:26" s="1" customFormat="1" x14ac:dyDescent="0.25">
      <c r="A86" s="64" t="s">
        <v>67</v>
      </c>
      <c r="B86" s="65">
        <v>7</v>
      </c>
      <c r="C86" s="66">
        <v>22</v>
      </c>
      <c r="D86" s="67">
        <v>1</v>
      </c>
      <c r="E86" s="20">
        <v>23</v>
      </c>
      <c r="F86" s="64">
        <v>1</v>
      </c>
      <c r="G86" s="64"/>
      <c r="H86" s="81">
        <v>1</v>
      </c>
      <c r="I86" s="66">
        <v>1</v>
      </c>
      <c r="J86" s="67">
        <v>1</v>
      </c>
      <c r="K86" s="81">
        <v>2</v>
      </c>
      <c r="L86" s="66"/>
      <c r="M86" s="64"/>
      <c r="N86" s="81"/>
      <c r="O86" s="66"/>
      <c r="P86" s="67"/>
      <c r="Q86" s="20"/>
      <c r="R86" s="64">
        <v>1</v>
      </c>
      <c r="S86" s="64"/>
      <c r="T86" s="81">
        <v>1</v>
      </c>
      <c r="U86" s="66">
        <v>2</v>
      </c>
      <c r="V86" s="67"/>
      <c r="W86" s="20">
        <v>2</v>
      </c>
      <c r="X86" s="85">
        <f t="shared" ref="X86:X88" si="57">C86+F86+I86+L86+O86+R86+U86</f>
        <v>27</v>
      </c>
      <c r="Y86" s="85">
        <f t="shared" ref="Y86:Y88" si="58">D86+G86+J86+M86+P86+S86+V86</f>
        <v>2</v>
      </c>
      <c r="Z86" s="90">
        <f t="shared" ref="Z86:Z88" si="59">SUBTOTAL(9,X86:Y86)</f>
        <v>29</v>
      </c>
    </row>
    <row r="87" spans="1:26" s="1" customFormat="1" ht="13.8" thickBot="1" x14ac:dyDescent="0.3">
      <c r="A87" s="64" t="s">
        <v>75</v>
      </c>
      <c r="B87" s="65">
        <v>17</v>
      </c>
      <c r="C87" s="66">
        <v>3</v>
      </c>
      <c r="D87" s="67"/>
      <c r="E87" s="20">
        <v>3</v>
      </c>
      <c r="F87" s="64"/>
      <c r="G87" s="64"/>
      <c r="H87" s="81"/>
      <c r="I87" s="66"/>
      <c r="J87" s="67"/>
      <c r="K87" s="20"/>
      <c r="L87" s="66"/>
      <c r="M87" s="64"/>
      <c r="N87" s="81"/>
      <c r="O87" s="66"/>
      <c r="P87" s="67"/>
      <c r="Q87" s="20"/>
      <c r="R87" s="64"/>
      <c r="S87" s="64"/>
      <c r="T87" s="81"/>
      <c r="U87" s="66"/>
      <c r="V87" s="67"/>
      <c r="W87" s="20"/>
      <c r="X87" s="85">
        <f t="shared" si="57"/>
        <v>3</v>
      </c>
      <c r="Y87" s="85">
        <f t="shared" si="58"/>
        <v>0</v>
      </c>
      <c r="Z87" s="90">
        <f t="shared" si="59"/>
        <v>3</v>
      </c>
    </row>
    <row r="88" spans="1:26" s="1" customFormat="1" ht="13.8" thickBot="1" x14ac:dyDescent="0.3">
      <c r="A88" s="53" t="s">
        <v>108</v>
      </c>
      <c r="B88" s="54"/>
      <c r="C88" s="18">
        <f t="shared" ref="C88:W88" si="60">SUBTOTAL(9,C86:C87)</f>
        <v>25</v>
      </c>
      <c r="D88" s="17">
        <f t="shared" si="60"/>
        <v>1</v>
      </c>
      <c r="E88" s="16">
        <f t="shared" si="60"/>
        <v>26</v>
      </c>
      <c r="F88" s="18">
        <f t="shared" si="60"/>
        <v>1</v>
      </c>
      <c r="G88" s="17">
        <f t="shared" si="60"/>
        <v>0</v>
      </c>
      <c r="H88" s="16">
        <f t="shared" si="60"/>
        <v>1</v>
      </c>
      <c r="I88" s="18">
        <f t="shared" si="60"/>
        <v>1</v>
      </c>
      <c r="J88" s="17">
        <f t="shared" si="60"/>
        <v>1</v>
      </c>
      <c r="K88" s="16">
        <f t="shared" si="60"/>
        <v>2</v>
      </c>
      <c r="L88" s="18">
        <f t="shared" si="60"/>
        <v>0</v>
      </c>
      <c r="M88" s="17">
        <f t="shared" si="60"/>
        <v>0</v>
      </c>
      <c r="N88" s="16">
        <f t="shared" si="60"/>
        <v>0</v>
      </c>
      <c r="O88" s="18">
        <f t="shared" si="60"/>
        <v>0</v>
      </c>
      <c r="P88" s="17">
        <f t="shared" si="60"/>
        <v>0</v>
      </c>
      <c r="Q88" s="16">
        <f t="shared" si="60"/>
        <v>0</v>
      </c>
      <c r="R88" s="18">
        <f t="shared" si="60"/>
        <v>1</v>
      </c>
      <c r="S88" s="17">
        <f t="shared" si="60"/>
        <v>0</v>
      </c>
      <c r="T88" s="16">
        <f t="shared" si="60"/>
        <v>1</v>
      </c>
      <c r="U88" s="18">
        <f t="shared" si="60"/>
        <v>2</v>
      </c>
      <c r="V88" s="17">
        <f t="shared" si="60"/>
        <v>0</v>
      </c>
      <c r="W88" s="16">
        <f t="shared" si="60"/>
        <v>2</v>
      </c>
      <c r="X88" s="82">
        <f t="shared" si="57"/>
        <v>30</v>
      </c>
      <c r="Y88" s="82">
        <f t="shared" si="58"/>
        <v>2</v>
      </c>
      <c r="Z88" s="83">
        <f t="shared" si="59"/>
        <v>32</v>
      </c>
    </row>
    <row r="89" spans="1:26" x14ac:dyDescent="0.25">
      <c r="A89" s="64"/>
      <c r="B89" s="57"/>
      <c r="C89" s="58"/>
      <c r="D89" s="59"/>
      <c r="E89" s="60"/>
      <c r="F89" s="61"/>
      <c r="G89" s="61"/>
      <c r="H89" s="61"/>
      <c r="I89" s="58"/>
      <c r="J89" s="59"/>
      <c r="K89" s="60"/>
      <c r="L89" s="58"/>
      <c r="M89" s="61"/>
      <c r="N89" s="61"/>
      <c r="O89" s="58"/>
      <c r="P89" s="59"/>
      <c r="Q89" s="60"/>
      <c r="R89" s="61"/>
      <c r="S89" s="61"/>
      <c r="T89" s="61"/>
      <c r="U89" s="58"/>
      <c r="V89" s="59"/>
      <c r="W89" s="60"/>
      <c r="X89" s="62"/>
      <c r="Y89" s="62"/>
      <c r="Z89" s="73"/>
    </row>
    <row r="90" spans="1:26" s="225" customFormat="1" x14ac:dyDescent="0.25">
      <c r="A90" s="46" t="s">
        <v>64</v>
      </c>
      <c r="B90" s="47">
        <v>7</v>
      </c>
      <c r="C90" s="48">
        <v>25</v>
      </c>
      <c r="D90" s="49">
        <v>6</v>
      </c>
      <c r="E90" s="173">
        <v>31</v>
      </c>
      <c r="F90" s="46">
        <v>2</v>
      </c>
      <c r="G90" s="46"/>
      <c r="H90" s="174">
        <v>2</v>
      </c>
      <c r="I90" s="48"/>
      <c r="J90" s="49"/>
      <c r="K90" s="173"/>
      <c r="L90" s="48">
        <v>2</v>
      </c>
      <c r="M90" s="46"/>
      <c r="N90" s="174">
        <v>2</v>
      </c>
      <c r="O90" s="48">
        <v>2</v>
      </c>
      <c r="P90" s="49"/>
      <c r="Q90" s="173">
        <v>2</v>
      </c>
      <c r="R90" s="46"/>
      <c r="S90" s="46"/>
      <c r="T90" s="174"/>
      <c r="U90" s="48">
        <v>4</v>
      </c>
      <c r="V90" s="49">
        <v>1</v>
      </c>
      <c r="W90" s="173">
        <v>5</v>
      </c>
      <c r="X90" s="218">
        <f t="shared" ref="X90:Y93" si="61">C90+F90+I90+L90+O90+R90+U90</f>
        <v>35</v>
      </c>
      <c r="Y90" s="218">
        <f t="shared" si="61"/>
        <v>7</v>
      </c>
      <c r="Z90" s="220">
        <f>SUBTOTAL(9,X90:Y90)</f>
        <v>42</v>
      </c>
    </row>
    <row r="91" spans="1:26" s="225" customFormat="1" x14ac:dyDescent="0.25">
      <c r="A91" s="46" t="s">
        <v>65</v>
      </c>
      <c r="B91" s="47">
        <v>7</v>
      </c>
      <c r="C91" s="48">
        <v>6</v>
      </c>
      <c r="D91" s="49">
        <v>15</v>
      </c>
      <c r="E91" s="173">
        <v>21</v>
      </c>
      <c r="F91" s="46"/>
      <c r="G91" s="46"/>
      <c r="H91" s="174"/>
      <c r="I91" s="48"/>
      <c r="J91" s="49"/>
      <c r="K91" s="173"/>
      <c r="L91" s="48">
        <v>1</v>
      </c>
      <c r="M91" s="46"/>
      <c r="N91" s="174">
        <v>1</v>
      </c>
      <c r="O91" s="48"/>
      <c r="P91" s="49"/>
      <c r="Q91" s="173"/>
      <c r="R91" s="46">
        <v>1</v>
      </c>
      <c r="S91" s="46"/>
      <c r="T91" s="174">
        <v>1</v>
      </c>
      <c r="U91" s="48">
        <v>2</v>
      </c>
      <c r="V91" s="49">
        <v>3</v>
      </c>
      <c r="W91" s="173">
        <v>5</v>
      </c>
      <c r="X91" s="218">
        <f t="shared" si="61"/>
        <v>10</v>
      </c>
      <c r="Y91" s="218">
        <f t="shared" si="61"/>
        <v>18</v>
      </c>
      <c r="Z91" s="220">
        <f>SUBTOTAL(9,X91:Y91)</f>
        <v>28</v>
      </c>
    </row>
    <row r="92" spans="1:26" s="1" customFormat="1" x14ac:dyDescent="0.25">
      <c r="A92" s="46" t="s">
        <v>69</v>
      </c>
      <c r="B92" s="65">
        <v>7</v>
      </c>
      <c r="C92" s="66">
        <v>11</v>
      </c>
      <c r="D92" s="67">
        <v>2</v>
      </c>
      <c r="E92" s="20">
        <v>13</v>
      </c>
      <c r="F92" s="64"/>
      <c r="G92" s="64"/>
      <c r="H92" s="81"/>
      <c r="I92" s="66"/>
      <c r="J92" s="67"/>
      <c r="K92" s="20"/>
      <c r="L92" s="66"/>
      <c r="M92" s="64"/>
      <c r="N92" s="81"/>
      <c r="O92" s="66"/>
      <c r="P92" s="67"/>
      <c r="Q92" s="20"/>
      <c r="R92" s="64"/>
      <c r="S92" s="64"/>
      <c r="T92" s="81"/>
      <c r="U92" s="66"/>
      <c r="V92" s="67"/>
      <c r="W92" s="20"/>
      <c r="X92" s="85">
        <f t="shared" si="61"/>
        <v>11</v>
      </c>
      <c r="Y92" s="85">
        <f t="shared" si="61"/>
        <v>2</v>
      </c>
      <c r="Z92" s="90">
        <f>SUBTOTAL(9,X92:Y92)</f>
        <v>13</v>
      </c>
    </row>
    <row r="93" spans="1:26" s="1" customFormat="1" ht="13.8" thickBot="1" x14ac:dyDescent="0.3">
      <c r="A93" s="46" t="s">
        <v>70</v>
      </c>
      <c r="B93" s="65">
        <v>7</v>
      </c>
      <c r="C93" s="66">
        <v>4</v>
      </c>
      <c r="D93" s="67">
        <v>2</v>
      </c>
      <c r="E93" s="20">
        <v>6</v>
      </c>
      <c r="F93" s="64"/>
      <c r="G93" s="64"/>
      <c r="H93" s="81"/>
      <c r="I93" s="66"/>
      <c r="J93" s="67">
        <v>1</v>
      </c>
      <c r="K93" s="20">
        <v>1</v>
      </c>
      <c r="L93" s="66"/>
      <c r="M93" s="64"/>
      <c r="N93" s="81"/>
      <c r="O93" s="66">
        <v>1</v>
      </c>
      <c r="P93" s="67"/>
      <c r="Q93" s="20">
        <v>1</v>
      </c>
      <c r="R93" s="64"/>
      <c r="S93" s="64"/>
      <c r="T93" s="81"/>
      <c r="U93" s="66"/>
      <c r="V93" s="67"/>
      <c r="W93" s="20"/>
      <c r="X93" s="85">
        <f t="shared" si="61"/>
        <v>5</v>
      </c>
      <c r="Y93" s="85">
        <f t="shared" si="61"/>
        <v>3</v>
      </c>
      <c r="Z93" s="90">
        <f>SUBTOTAL(9,X93:Y93)</f>
        <v>8</v>
      </c>
    </row>
    <row r="94" spans="1:26" s="1" customFormat="1" ht="13.8" thickBot="1" x14ac:dyDescent="0.3">
      <c r="A94" s="53" t="s">
        <v>17</v>
      </c>
      <c r="B94" s="54"/>
      <c r="C94" s="18">
        <f>SUBTOTAL(9,C90:C93)</f>
        <v>46</v>
      </c>
      <c r="D94" s="17">
        <f t="shared" ref="D94:Z94" si="62">SUBTOTAL(9,D90:D93)</f>
        <v>25</v>
      </c>
      <c r="E94" s="16">
        <f t="shared" si="62"/>
        <v>71</v>
      </c>
      <c r="F94" s="18">
        <f t="shared" si="62"/>
        <v>2</v>
      </c>
      <c r="G94" s="17">
        <f t="shared" si="62"/>
        <v>0</v>
      </c>
      <c r="H94" s="16">
        <f t="shared" si="62"/>
        <v>2</v>
      </c>
      <c r="I94" s="18">
        <f t="shared" si="62"/>
        <v>0</v>
      </c>
      <c r="J94" s="17">
        <f t="shared" si="62"/>
        <v>1</v>
      </c>
      <c r="K94" s="16">
        <f t="shared" si="62"/>
        <v>1</v>
      </c>
      <c r="L94" s="18">
        <f t="shared" si="62"/>
        <v>3</v>
      </c>
      <c r="M94" s="17">
        <f t="shared" si="62"/>
        <v>0</v>
      </c>
      <c r="N94" s="16">
        <f t="shared" si="62"/>
        <v>3</v>
      </c>
      <c r="O94" s="18">
        <f t="shared" si="62"/>
        <v>3</v>
      </c>
      <c r="P94" s="17">
        <f t="shared" si="62"/>
        <v>0</v>
      </c>
      <c r="Q94" s="16">
        <f t="shared" si="62"/>
        <v>3</v>
      </c>
      <c r="R94" s="17">
        <f t="shared" si="62"/>
        <v>1</v>
      </c>
      <c r="S94" s="17">
        <f t="shared" si="62"/>
        <v>0</v>
      </c>
      <c r="T94" s="17">
        <f t="shared" si="62"/>
        <v>1</v>
      </c>
      <c r="U94" s="18">
        <f t="shared" si="62"/>
        <v>6</v>
      </c>
      <c r="V94" s="17">
        <f t="shared" si="62"/>
        <v>4</v>
      </c>
      <c r="W94" s="16">
        <f t="shared" si="62"/>
        <v>10</v>
      </c>
      <c r="X94" s="72">
        <f>SUBTOTAL(9,X90:X93)</f>
        <v>61</v>
      </c>
      <c r="Y94" s="82">
        <f t="shared" si="62"/>
        <v>30</v>
      </c>
      <c r="Z94" s="83">
        <f t="shared" si="62"/>
        <v>0</v>
      </c>
    </row>
    <row r="95" spans="1:26" s="1" customFormat="1" ht="13.8" thickBot="1" x14ac:dyDescent="0.3">
      <c r="A95" s="64"/>
      <c r="B95" s="57"/>
      <c r="C95" s="74"/>
      <c r="D95" s="75"/>
      <c r="E95" s="130"/>
      <c r="F95" s="56"/>
      <c r="G95" s="56"/>
      <c r="H95" s="56"/>
      <c r="I95" s="74"/>
      <c r="J95" s="75"/>
      <c r="K95" s="130"/>
      <c r="L95" s="74"/>
      <c r="M95" s="56"/>
      <c r="N95" s="56"/>
      <c r="O95" s="74"/>
      <c r="P95" s="75"/>
      <c r="Q95" s="130"/>
      <c r="R95" s="56"/>
      <c r="S95" s="56"/>
      <c r="T95" s="56"/>
      <c r="U95" s="74"/>
      <c r="V95" s="75"/>
      <c r="W95" s="130"/>
      <c r="X95" s="131"/>
      <c r="Y95" s="131"/>
      <c r="Z95" s="132"/>
    </row>
    <row r="96" spans="1:26" s="1" customFormat="1" ht="13.8" thickBot="1" x14ac:dyDescent="0.3">
      <c r="A96" s="133" t="s">
        <v>16</v>
      </c>
      <c r="B96" s="134"/>
      <c r="C96" s="133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6"/>
      <c r="Z96" s="137"/>
    </row>
    <row r="97" spans="1:26" s="1" customFormat="1" x14ac:dyDescent="0.25">
      <c r="A97" s="56" t="s">
        <v>2</v>
      </c>
      <c r="B97" s="138">
        <v>7</v>
      </c>
      <c r="C97" s="56">
        <f>C68+C72+C74+C78+C80+C84+C86+C94</f>
        <v>209</v>
      </c>
      <c r="D97" s="56">
        <f t="shared" ref="D97:W97" si="63">D68+D72+D74+D78+D80+D84+D86+D94</f>
        <v>50</v>
      </c>
      <c r="E97" s="50">
        <f t="shared" si="63"/>
        <v>259</v>
      </c>
      <c r="F97" s="56">
        <f t="shared" si="63"/>
        <v>14</v>
      </c>
      <c r="G97" s="56">
        <f t="shared" si="63"/>
        <v>3</v>
      </c>
      <c r="H97" s="50">
        <f t="shared" si="63"/>
        <v>17</v>
      </c>
      <c r="I97" s="56">
        <f t="shared" si="63"/>
        <v>1</v>
      </c>
      <c r="J97" s="56">
        <f t="shared" si="63"/>
        <v>2</v>
      </c>
      <c r="K97" s="50">
        <f t="shared" si="63"/>
        <v>3</v>
      </c>
      <c r="L97" s="56">
        <f t="shared" si="63"/>
        <v>5</v>
      </c>
      <c r="M97" s="56">
        <f t="shared" si="63"/>
        <v>0</v>
      </c>
      <c r="N97" s="50">
        <f t="shared" si="63"/>
        <v>5</v>
      </c>
      <c r="O97" s="56">
        <f t="shared" si="63"/>
        <v>6</v>
      </c>
      <c r="P97" s="56">
        <f t="shared" si="63"/>
        <v>0</v>
      </c>
      <c r="Q97" s="50">
        <f t="shared" si="63"/>
        <v>6</v>
      </c>
      <c r="R97" s="56">
        <f t="shared" si="63"/>
        <v>6</v>
      </c>
      <c r="S97" s="56">
        <f t="shared" si="63"/>
        <v>0</v>
      </c>
      <c r="T97" s="50">
        <f t="shared" si="63"/>
        <v>6</v>
      </c>
      <c r="U97" s="56">
        <f t="shared" si="63"/>
        <v>14</v>
      </c>
      <c r="V97" s="56">
        <f t="shared" si="63"/>
        <v>4</v>
      </c>
      <c r="W97" s="50">
        <f t="shared" si="63"/>
        <v>18</v>
      </c>
      <c r="X97" s="77">
        <f t="shared" ref="X97:X99" si="64">C97+F97+I97+L97+O97+R97+U97</f>
        <v>255</v>
      </c>
      <c r="Y97" s="77">
        <f t="shared" ref="Y97:Y99" si="65">D97+G97+J97+M97+P97+S97+V97</f>
        <v>59</v>
      </c>
      <c r="Z97" s="100">
        <f t="shared" ref="Z97:Z99" si="66">SUBTOTAL(9,X97:Y97)</f>
        <v>314</v>
      </c>
    </row>
    <row r="98" spans="1:26" s="1" customFormat="1" x14ac:dyDescent="0.25">
      <c r="A98" s="56" t="s">
        <v>113</v>
      </c>
      <c r="B98" s="138">
        <v>8</v>
      </c>
      <c r="C98" s="56">
        <f>C73+C79</f>
        <v>35</v>
      </c>
      <c r="D98" s="56">
        <f t="shared" ref="D98:W98" si="67">D73+D79</f>
        <v>17</v>
      </c>
      <c r="E98" s="50">
        <f t="shared" si="67"/>
        <v>52</v>
      </c>
      <c r="F98" s="56">
        <f t="shared" si="67"/>
        <v>4</v>
      </c>
      <c r="G98" s="56">
        <f t="shared" si="67"/>
        <v>0</v>
      </c>
      <c r="H98" s="76">
        <f t="shared" si="67"/>
        <v>4</v>
      </c>
      <c r="I98" s="74">
        <f t="shared" si="67"/>
        <v>0</v>
      </c>
      <c r="J98" s="75">
        <f t="shared" si="67"/>
        <v>0</v>
      </c>
      <c r="K98" s="50">
        <f t="shared" si="67"/>
        <v>0</v>
      </c>
      <c r="L98" s="74">
        <f t="shared" si="67"/>
        <v>0</v>
      </c>
      <c r="M98" s="56">
        <f t="shared" si="67"/>
        <v>0</v>
      </c>
      <c r="N98" s="76">
        <f t="shared" si="67"/>
        <v>0</v>
      </c>
      <c r="O98" s="74">
        <f t="shared" si="67"/>
        <v>0</v>
      </c>
      <c r="P98" s="75">
        <f t="shared" si="67"/>
        <v>0</v>
      </c>
      <c r="Q98" s="50">
        <f t="shared" si="67"/>
        <v>0</v>
      </c>
      <c r="R98" s="56">
        <f t="shared" si="67"/>
        <v>0</v>
      </c>
      <c r="S98" s="56">
        <f t="shared" si="67"/>
        <v>0</v>
      </c>
      <c r="T98" s="76">
        <f t="shared" si="67"/>
        <v>0</v>
      </c>
      <c r="U98" s="74">
        <f t="shared" si="67"/>
        <v>2</v>
      </c>
      <c r="V98" s="75">
        <f t="shared" si="67"/>
        <v>1</v>
      </c>
      <c r="W98" s="50">
        <f t="shared" si="67"/>
        <v>3</v>
      </c>
      <c r="X98" s="77">
        <f t="shared" si="64"/>
        <v>41</v>
      </c>
      <c r="Y98" s="77">
        <f t="shared" si="65"/>
        <v>18</v>
      </c>
      <c r="Z98" s="100">
        <f t="shared" si="66"/>
        <v>59</v>
      </c>
    </row>
    <row r="99" spans="1:26" s="1" customFormat="1" ht="13.8" thickBot="1" x14ac:dyDescent="0.3">
      <c r="A99" s="56" t="s">
        <v>1</v>
      </c>
      <c r="B99" s="124">
        <v>17</v>
      </c>
      <c r="C99" s="56">
        <f>C69+C75+C81+C87</f>
        <v>10</v>
      </c>
      <c r="D99" s="56">
        <f t="shared" ref="D99:W99" si="68">D69+D75+D81+D87</f>
        <v>4</v>
      </c>
      <c r="E99" s="50">
        <f t="shared" si="68"/>
        <v>14</v>
      </c>
      <c r="F99" s="56">
        <f t="shared" si="68"/>
        <v>5</v>
      </c>
      <c r="G99" s="56">
        <f t="shared" si="68"/>
        <v>0</v>
      </c>
      <c r="H99" s="50">
        <f t="shared" si="68"/>
        <v>5</v>
      </c>
      <c r="I99" s="74">
        <f t="shared" si="68"/>
        <v>0</v>
      </c>
      <c r="J99" s="75">
        <f t="shared" si="68"/>
        <v>1</v>
      </c>
      <c r="K99" s="50">
        <f t="shared" si="68"/>
        <v>1</v>
      </c>
      <c r="L99" s="74">
        <f t="shared" si="68"/>
        <v>0</v>
      </c>
      <c r="M99" s="56">
        <f t="shared" si="68"/>
        <v>0</v>
      </c>
      <c r="N99" s="76">
        <f t="shared" si="68"/>
        <v>0</v>
      </c>
      <c r="O99" s="74">
        <f t="shared" si="68"/>
        <v>0</v>
      </c>
      <c r="P99" s="75">
        <f t="shared" si="68"/>
        <v>1</v>
      </c>
      <c r="Q99" s="50">
        <f t="shared" si="68"/>
        <v>1</v>
      </c>
      <c r="R99" s="56">
        <f t="shared" si="68"/>
        <v>0</v>
      </c>
      <c r="S99" s="56">
        <f t="shared" si="68"/>
        <v>0</v>
      </c>
      <c r="T99" s="76">
        <f t="shared" si="68"/>
        <v>0</v>
      </c>
      <c r="U99" s="74">
        <f t="shared" si="68"/>
        <v>0</v>
      </c>
      <c r="V99" s="75">
        <f t="shared" si="68"/>
        <v>0</v>
      </c>
      <c r="W99" s="50">
        <f t="shared" si="68"/>
        <v>0</v>
      </c>
      <c r="X99" s="77">
        <f t="shared" si="64"/>
        <v>15</v>
      </c>
      <c r="Y99" s="77">
        <f t="shared" si="65"/>
        <v>6</v>
      </c>
      <c r="Z99" s="100">
        <f t="shared" si="66"/>
        <v>21</v>
      </c>
    </row>
    <row r="100" spans="1:26" s="1" customFormat="1" ht="13.8" thickBot="1" x14ac:dyDescent="0.3">
      <c r="A100" s="139" t="s">
        <v>0</v>
      </c>
      <c r="B100" s="140"/>
      <c r="C100" s="141">
        <f t="shared" ref="C100:X100" si="69">SUM(C97:C99)</f>
        <v>254</v>
      </c>
      <c r="D100" s="141">
        <f t="shared" si="69"/>
        <v>71</v>
      </c>
      <c r="E100" s="142">
        <f t="shared" si="69"/>
        <v>325</v>
      </c>
      <c r="F100" s="141">
        <f t="shared" si="69"/>
        <v>23</v>
      </c>
      <c r="G100" s="141">
        <f t="shared" si="69"/>
        <v>3</v>
      </c>
      <c r="H100" s="142">
        <f t="shared" si="69"/>
        <v>26</v>
      </c>
      <c r="I100" s="141">
        <f t="shared" si="69"/>
        <v>1</v>
      </c>
      <c r="J100" s="141">
        <f t="shared" si="69"/>
        <v>3</v>
      </c>
      <c r="K100" s="142">
        <f t="shared" si="69"/>
        <v>4</v>
      </c>
      <c r="L100" s="141">
        <f t="shared" si="69"/>
        <v>5</v>
      </c>
      <c r="M100" s="141">
        <f t="shared" si="69"/>
        <v>0</v>
      </c>
      <c r="N100" s="142">
        <f t="shared" si="69"/>
        <v>5</v>
      </c>
      <c r="O100" s="141">
        <f t="shared" si="69"/>
        <v>6</v>
      </c>
      <c r="P100" s="141">
        <f t="shared" si="69"/>
        <v>1</v>
      </c>
      <c r="Q100" s="142">
        <f t="shared" si="69"/>
        <v>7</v>
      </c>
      <c r="R100" s="141">
        <f t="shared" si="69"/>
        <v>6</v>
      </c>
      <c r="S100" s="141">
        <f t="shared" si="69"/>
        <v>0</v>
      </c>
      <c r="T100" s="142">
        <f t="shared" si="69"/>
        <v>6</v>
      </c>
      <c r="U100" s="141">
        <f t="shared" si="69"/>
        <v>16</v>
      </c>
      <c r="V100" s="141">
        <f t="shared" si="69"/>
        <v>5</v>
      </c>
      <c r="W100" s="142">
        <f t="shared" si="69"/>
        <v>21</v>
      </c>
      <c r="X100" s="143">
        <f t="shared" si="69"/>
        <v>311</v>
      </c>
      <c r="Y100" s="141">
        <f t="shared" ref="Y100:Z100" si="70">SUM(Y97:Y99)</f>
        <v>83</v>
      </c>
      <c r="Z100" s="233">
        <f t="shared" si="70"/>
        <v>394</v>
      </c>
    </row>
    <row r="101" spans="1:26" s="19" customFormat="1" ht="13.8" thickBot="1" x14ac:dyDescent="0.3">
      <c r="A101" s="53"/>
      <c r="B101" s="54"/>
      <c r="C101" s="113"/>
      <c r="D101" s="113"/>
      <c r="E101" s="113"/>
      <c r="F101" s="53"/>
      <c r="G101" s="113"/>
      <c r="H101" s="113"/>
      <c r="I101" s="53"/>
      <c r="J101" s="113"/>
      <c r="K101" s="113"/>
      <c r="L101" s="53"/>
      <c r="M101" s="113"/>
      <c r="N101" s="113"/>
      <c r="O101" s="53"/>
      <c r="P101" s="113"/>
      <c r="Q101" s="113"/>
      <c r="R101" s="53"/>
      <c r="S101" s="113"/>
      <c r="T101" s="113"/>
      <c r="U101" s="53"/>
      <c r="V101" s="113"/>
      <c r="W101" s="113"/>
      <c r="X101" s="113"/>
      <c r="Y101" s="113"/>
      <c r="Z101" s="113"/>
    </row>
    <row r="102" spans="1:26" s="1" customFormat="1" ht="13.8" thickBot="1" x14ac:dyDescent="0.3">
      <c r="A102" s="144" t="s">
        <v>15</v>
      </c>
      <c r="B102" s="145"/>
      <c r="C102" s="144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7"/>
    </row>
    <row r="103" spans="1:26" x14ac:dyDescent="0.25">
      <c r="A103" s="64"/>
      <c r="B103" s="57"/>
      <c r="C103" s="148"/>
      <c r="D103" s="149"/>
      <c r="E103" s="150"/>
      <c r="F103" s="151"/>
      <c r="G103" s="151"/>
      <c r="H103" s="151"/>
      <c r="I103" s="148"/>
      <c r="J103" s="149"/>
      <c r="K103" s="150"/>
      <c r="L103" s="148"/>
      <c r="M103" s="151"/>
      <c r="N103" s="151"/>
      <c r="O103" s="148"/>
      <c r="P103" s="149"/>
      <c r="Q103" s="150"/>
      <c r="R103" s="151"/>
      <c r="S103" s="151"/>
      <c r="T103" s="151"/>
      <c r="U103" s="148"/>
      <c r="V103" s="149"/>
      <c r="W103" s="150"/>
      <c r="X103" s="152"/>
      <c r="Y103" s="152"/>
      <c r="Z103" s="153"/>
    </row>
    <row r="104" spans="1:26" s="1" customFormat="1" x14ac:dyDescent="0.25">
      <c r="A104" s="64" t="s">
        <v>79</v>
      </c>
      <c r="B104" s="65">
        <v>7</v>
      </c>
      <c r="C104" s="66">
        <v>2</v>
      </c>
      <c r="D104" s="67">
        <v>4</v>
      </c>
      <c r="E104" s="20">
        <v>6</v>
      </c>
      <c r="F104" s="64"/>
      <c r="G104" s="64"/>
      <c r="H104" s="81"/>
      <c r="I104" s="66"/>
      <c r="J104" s="67"/>
      <c r="K104" s="20"/>
      <c r="L104" s="66"/>
      <c r="M104" s="64">
        <v>1</v>
      </c>
      <c r="N104" s="81">
        <v>1</v>
      </c>
      <c r="O104" s="66"/>
      <c r="P104" s="67"/>
      <c r="Q104" s="20"/>
      <c r="R104" s="64">
        <v>6</v>
      </c>
      <c r="S104" s="64">
        <v>9</v>
      </c>
      <c r="T104" s="81">
        <v>15</v>
      </c>
      <c r="U104" s="66"/>
      <c r="V104" s="67">
        <v>2</v>
      </c>
      <c r="W104" s="20">
        <v>2</v>
      </c>
      <c r="X104" s="85">
        <f t="shared" ref="X104:Y105" si="71">C104+F104+I104+L104+O104+R104+U104</f>
        <v>8</v>
      </c>
      <c r="Y104" s="85">
        <f t="shared" si="71"/>
        <v>16</v>
      </c>
      <c r="Z104" s="90">
        <f t="shared" ref="Z104:Z105" si="72">X104+Y104</f>
        <v>24</v>
      </c>
    </row>
    <row r="105" spans="1:26" s="1" customFormat="1" x14ac:dyDescent="0.25">
      <c r="A105" s="64" t="s">
        <v>80</v>
      </c>
      <c r="B105" s="65">
        <v>17</v>
      </c>
      <c r="C105" s="66"/>
      <c r="D105" s="67">
        <v>2</v>
      </c>
      <c r="E105" s="20">
        <v>2</v>
      </c>
      <c r="F105" s="64"/>
      <c r="G105" s="64"/>
      <c r="H105" s="81"/>
      <c r="I105" s="66"/>
      <c r="J105" s="67"/>
      <c r="K105" s="20"/>
      <c r="L105" s="66"/>
      <c r="M105" s="64"/>
      <c r="N105" s="81"/>
      <c r="O105" s="66"/>
      <c r="P105" s="67"/>
      <c r="Q105" s="20"/>
      <c r="R105" s="64"/>
      <c r="S105" s="64">
        <v>2</v>
      </c>
      <c r="T105" s="81">
        <v>2</v>
      </c>
      <c r="U105" s="66"/>
      <c r="V105" s="67">
        <v>1</v>
      </c>
      <c r="W105" s="20">
        <v>1</v>
      </c>
      <c r="X105" s="85">
        <f>C105+F105+I105+L105+O105+R105+U105</f>
        <v>0</v>
      </c>
      <c r="Y105" s="85">
        <f t="shared" si="71"/>
        <v>5</v>
      </c>
      <c r="Z105" s="90">
        <f t="shared" si="72"/>
        <v>5</v>
      </c>
    </row>
    <row r="106" spans="1:26" s="1" customFormat="1" ht="13.8" thickBot="1" x14ac:dyDescent="0.3">
      <c r="A106" s="64" t="s">
        <v>86</v>
      </c>
      <c r="B106" s="65">
        <v>7</v>
      </c>
      <c r="C106" s="66"/>
      <c r="D106" s="67">
        <v>2</v>
      </c>
      <c r="E106" s="20">
        <v>2</v>
      </c>
      <c r="F106" s="64"/>
      <c r="G106" s="64"/>
      <c r="H106" s="81"/>
      <c r="I106" s="66"/>
      <c r="J106" s="67"/>
      <c r="K106" s="20"/>
      <c r="L106" s="66"/>
      <c r="M106" s="64"/>
      <c r="N106" s="81"/>
      <c r="O106" s="66"/>
      <c r="P106" s="67"/>
      <c r="Q106" s="20"/>
      <c r="R106" s="64"/>
      <c r="S106" s="64">
        <v>1</v>
      </c>
      <c r="T106" s="81">
        <v>1</v>
      </c>
      <c r="U106" s="66"/>
      <c r="V106" s="67"/>
      <c r="W106" s="20"/>
      <c r="X106" s="85">
        <f>C106+F106+I106+L106+O106+R106+U106</f>
        <v>0</v>
      </c>
      <c r="Y106" s="85">
        <f t="shared" ref="Y106" si="73">D106+G106+J106+M106+P106+S106+V106</f>
        <v>3</v>
      </c>
      <c r="Z106" s="90">
        <f t="shared" ref="Z106" si="74">X106+Y106</f>
        <v>3</v>
      </c>
    </row>
    <row r="107" spans="1:26" s="1" customFormat="1" ht="13.8" thickBot="1" x14ac:dyDescent="0.3">
      <c r="A107" s="71" t="s">
        <v>14</v>
      </c>
      <c r="B107" s="54"/>
      <c r="C107" s="18">
        <f>SUBTOTAL(9,C104:C106)</f>
        <v>2</v>
      </c>
      <c r="D107" s="17">
        <f t="shared" ref="D107:Z107" si="75">SUBTOTAL(9,D104:D106)</f>
        <v>8</v>
      </c>
      <c r="E107" s="16">
        <f t="shared" si="75"/>
        <v>10</v>
      </c>
      <c r="F107" s="18">
        <f t="shared" si="75"/>
        <v>0</v>
      </c>
      <c r="G107" s="17">
        <f t="shared" si="75"/>
        <v>0</v>
      </c>
      <c r="H107" s="16">
        <f t="shared" si="75"/>
        <v>0</v>
      </c>
      <c r="I107" s="18">
        <f t="shared" si="75"/>
        <v>0</v>
      </c>
      <c r="J107" s="17">
        <f t="shared" si="75"/>
        <v>0</v>
      </c>
      <c r="K107" s="16">
        <f t="shared" si="75"/>
        <v>0</v>
      </c>
      <c r="L107" s="18">
        <f t="shared" si="75"/>
        <v>0</v>
      </c>
      <c r="M107" s="17">
        <f t="shared" si="75"/>
        <v>1</v>
      </c>
      <c r="N107" s="16">
        <f t="shared" si="75"/>
        <v>1</v>
      </c>
      <c r="O107" s="18">
        <f t="shared" si="75"/>
        <v>0</v>
      </c>
      <c r="P107" s="17">
        <f t="shared" si="75"/>
        <v>0</v>
      </c>
      <c r="Q107" s="16">
        <f t="shared" si="75"/>
        <v>0</v>
      </c>
      <c r="R107" s="18">
        <f t="shared" si="75"/>
        <v>6</v>
      </c>
      <c r="S107" s="17">
        <f t="shared" si="75"/>
        <v>12</v>
      </c>
      <c r="T107" s="16">
        <f t="shared" si="75"/>
        <v>18</v>
      </c>
      <c r="U107" s="18">
        <f t="shared" si="75"/>
        <v>0</v>
      </c>
      <c r="V107" s="17">
        <f t="shared" si="75"/>
        <v>3</v>
      </c>
      <c r="W107" s="16">
        <f t="shared" si="75"/>
        <v>3</v>
      </c>
      <c r="X107" s="72">
        <f t="shared" si="75"/>
        <v>8</v>
      </c>
      <c r="Y107" s="82">
        <f t="shared" si="75"/>
        <v>24</v>
      </c>
      <c r="Z107" s="83">
        <f t="shared" si="75"/>
        <v>32</v>
      </c>
    </row>
    <row r="108" spans="1:26" x14ac:dyDescent="0.25">
      <c r="A108" s="75"/>
      <c r="B108" s="78"/>
      <c r="C108" s="58"/>
      <c r="D108" s="59"/>
      <c r="E108" s="60"/>
      <c r="F108" s="59"/>
      <c r="G108" s="59"/>
      <c r="H108" s="59"/>
      <c r="I108" s="58"/>
      <c r="J108" s="59"/>
      <c r="K108" s="60"/>
      <c r="L108" s="58"/>
      <c r="M108" s="59"/>
      <c r="N108" s="59"/>
      <c r="O108" s="58"/>
      <c r="P108" s="59"/>
      <c r="Q108" s="60"/>
      <c r="R108" s="59"/>
      <c r="S108" s="59"/>
      <c r="T108" s="59"/>
      <c r="U108" s="58"/>
      <c r="V108" s="59"/>
      <c r="W108" s="60"/>
      <c r="X108" s="79"/>
      <c r="Y108" s="79"/>
      <c r="Z108" s="73"/>
    </row>
    <row r="109" spans="1:26" s="1" customFormat="1" x14ac:dyDescent="0.25">
      <c r="A109" s="49" t="s">
        <v>84</v>
      </c>
      <c r="B109" s="80">
        <v>17</v>
      </c>
      <c r="C109" s="66"/>
      <c r="D109" s="67">
        <v>3</v>
      </c>
      <c r="E109" s="20">
        <v>3</v>
      </c>
      <c r="F109" s="67"/>
      <c r="G109" s="67"/>
      <c r="H109" s="68"/>
      <c r="I109" s="66"/>
      <c r="J109" s="67"/>
      <c r="K109" s="20"/>
      <c r="L109" s="66"/>
      <c r="M109" s="67">
        <v>1</v>
      </c>
      <c r="N109" s="68">
        <v>1</v>
      </c>
      <c r="O109" s="66"/>
      <c r="P109" s="67"/>
      <c r="Q109" s="20"/>
      <c r="R109" s="67"/>
      <c r="S109" s="67">
        <v>3</v>
      </c>
      <c r="T109" s="68">
        <v>3</v>
      </c>
      <c r="U109" s="66"/>
      <c r="V109" s="67"/>
      <c r="W109" s="20"/>
      <c r="X109" s="69">
        <f>C109+F109+I109+L109+O109+R109+U109</f>
        <v>0</v>
      </c>
      <c r="Y109" s="69">
        <f t="shared" ref="X109:Z112" si="76">D109+G109+J109+M109+P109+S109+V109</f>
        <v>7</v>
      </c>
      <c r="Z109" s="90">
        <f t="shared" si="76"/>
        <v>7</v>
      </c>
    </row>
    <row r="110" spans="1:26" s="1" customFormat="1" x14ac:dyDescent="0.25">
      <c r="A110" s="46" t="s">
        <v>84</v>
      </c>
      <c r="B110" s="65">
        <v>7</v>
      </c>
      <c r="C110" s="66">
        <v>5</v>
      </c>
      <c r="D110" s="67">
        <v>10</v>
      </c>
      <c r="E110" s="20">
        <v>15</v>
      </c>
      <c r="F110" s="64">
        <v>1</v>
      </c>
      <c r="G110" s="64"/>
      <c r="H110" s="81">
        <v>1</v>
      </c>
      <c r="I110" s="66"/>
      <c r="J110" s="67"/>
      <c r="K110" s="20"/>
      <c r="L110" s="66"/>
      <c r="M110" s="64">
        <v>1</v>
      </c>
      <c r="N110" s="81">
        <v>1</v>
      </c>
      <c r="O110" s="66"/>
      <c r="P110" s="67"/>
      <c r="Q110" s="20"/>
      <c r="R110" s="64">
        <v>5</v>
      </c>
      <c r="S110" s="64">
        <v>9</v>
      </c>
      <c r="T110" s="81">
        <v>14</v>
      </c>
      <c r="U110" s="66"/>
      <c r="V110" s="67">
        <v>3</v>
      </c>
      <c r="W110" s="20">
        <v>3</v>
      </c>
      <c r="X110" s="85">
        <f t="shared" si="76"/>
        <v>11</v>
      </c>
      <c r="Y110" s="85">
        <f t="shared" si="76"/>
        <v>23</v>
      </c>
      <c r="Z110" s="90">
        <f t="shared" si="76"/>
        <v>34</v>
      </c>
    </row>
    <row r="111" spans="1:26" s="1" customFormat="1" x14ac:dyDescent="0.25">
      <c r="A111" s="49" t="s">
        <v>109</v>
      </c>
      <c r="B111" s="80">
        <v>7</v>
      </c>
      <c r="C111" s="66"/>
      <c r="D111" s="67">
        <v>1</v>
      </c>
      <c r="E111" s="20">
        <v>1</v>
      </c>
      <c r="F111" s="67"/>
      <c r="G111" s="67"/>
      <c r="H111" s="68"/>
      <c r="I111" s="66"/>
      <c r="J111" s="67"/>
      <c r="K111" s="20"/>
      <c r="L111" s="66"/>
      <c r="M111" s="67"/>
      <c r="N111" s="68"/>
      <c r="O111" s="66"/>
      <c r="P111" s="67"/>
      <c r="Q111" s="20"/>
      <c r="R111" s="67"/>
      <c r="S111" s="67">
        <v>2</v>
      </c>
      <c r="T111" s="68">
        <v>2</v>
      </c>
      <c r="U111" s="66"/>
      <c r="V111" s="67"/>
      <c r="W111" s="20"/>
      <c r="X111" s="69">
        <f t="shared" ref="X111" si="77">C111+F111+I111+L111+O111+R111+U111</f>
        <v>0</v>
      </c>
      <c r="Y111" s="69">
        <f t="shared" ref="Y111" si="78">D111+G111+J111+M111+P111+S111+V111</f>
        <v>3</v>
      </c>
      <c r="Z111" s="90">
        <f t="shared" ref="Z111" si="79">E111+H111+K111+N111+Q111+T111+W111</f>
        <v>3</v>
      </c>
    </row>
    <row r="112" spans="1:26" s="1" customFormat="1" ht="13.8" thickBot="1" x14ac:dyDescent="0.3">
      <c r="A112" s="67" t="s">
        <v>87</v>
      </c>
      <c r="B112" s="80">
        <v>7</v>
      </c>
      <c r="C112" s="66"/>
      <c r="D112" s="67">
        <v>3</v>
      </c>
      <c r="E112" s="20">
        <v>3</v>
      </c>
      <c r="F112" s="67"/>
      <c r="G112" s="67"/>
      <c r="H112" s="68"/>
      <c r="I112" s="66"/>
      <c r="J112" s="67"/>
      <c r="K112" s="20"/>
      <c r="L112" s="66"/>
      <c r="M112" s="67">
        <v>1</v>
      </c>
      <c r="N112" s="68">
        <v>1</v>
      </c>
      <c r="O112" s="66"/>
      <c r="P112" s="67"/>
      <c r="Q112" s="20"/>
      <c r="R112" s="67">
        <v>1</v>
      </c>
      <c r="S112" s="67">
        <v>2</v>
      </c>
      <c r="T112" s="68">
        <v>3</v>
      </c>
      <c r="U112" s="66"/>
      <c r="V112" s="67"/>
      <c r="W112" s="20"/>
      <c r="X112" s="69">
        <f t="shared" si="76"/>
        <v>1</v>
      </c>
      <c r="Y112" s="69">
        <f t="shared" si="76"/>
        <v>6</v>
      </c>
      <c r="Z112" s="90">
        <f t="shared" si="76"/>
        <v>7</v>
      </c>
    </row>
    <row r="113" spans="1:26" s="1" customFormat="1" ht="13.8" thickBot="1" x14ac:dyDescent="0.3">
      <c r="A113" s="53" t="s">
        <v>13</v>
      </c>
      <c r="B113" s="54"/>
      <c r="C113" s="18">
        <f t="shared" ref="C113:Z113" si="80">SUBTOTAL(9,C109:C112)</f>
        <v>5</v>
      </c>
      <c r="D113" s="17">
        <f t="shared" si="80"/>
        <v>17</v>
      </c>
      <c r="E113" s="16">
        <f t="shared" si="80"/>
        <v>22</v>
      </c>
      <c r="F113" s="17">
        <f t="shared" si="80"/>
        <v>1</v>
      </c>
      <c r="G113" s="17">
        <f t="shared" si="80"/>
        <v>0</v>
      </c>
      <c r="H113" s="16">
        <f t="shared" si="80"/>
        <v>1</v>
      </c>
      <c r="I113" s="17">
        <f t="shared" si="80"/>
        <v>0</v>
      </c>
      <c r="J113" s="17">
        <f t="shared" si="80"/>
        <v>0</v>
      </c>
      <c r="K113" s="16">
        <f t="shared" si="80"/>
        <v>0</v>
      </c>
      <c r="L113" s="17">
        <f t="shared" si="80"/>
        <v>0</v>
      </c>
      <c r="M113" s="17">
        <f t="shared" si="80"/>
        <v>3</v>
      </c>
      <c r="N113" s="16">
        <f t="shared" si="80"/>
        <v>3</v>
      </c>
      <c r="O113" s="17">
        <f t="shared" si="80"/>
        <v>0</v>
      </c>
      <c r="P113" s="17">
        <f t="shared" si="80"/>
        <v>0</v>
      </c>
      <c r="Q113" s="16">
        <f t="shared" si="80"/>
        <v>0</v>
      </c>
      <c r="R113" s="17">
        <f t="shared" si="80"/>
        <v>6</v>
      </c>
      <c r="S113" s="17">
        <f t="shared" si="80"/>
        <v>16</v>
      </c>
      <c r="T113" s="16">
        <f t="shared" si="80"/>
        <v>22</v>
      </c>
      <c r="U113" s="17">
        <f t="shared" si="80"/>
        <v>0</v>
      </c>
      <c r="V113" s="17">
        <f t="shared" si="80"/>
        <v>3</v>
      </c>
      <c r="W113" s="16">
        <f t="shared" si="80"/>
        <v>3</v>
      </c>
      <c r="X113" s="17">
        <f t="shared" si="80"/>
        <v>12</v>
      </c>
      <c r="Y113" s="17">
        <f t="shared" si="80"/>
        <v>39</v>
      </c>
      <c r="Z113" s="16">
        <f t="shared" si="80"/>
        <v>51</v>
      </c>
    </row>
    <row r="114" spans="1:26" x14ac:dyDescent="0.25">
      <c r="A114" s="75"/>
      <c r="B114" s="78"/>
      <c r="C114" s="58"/>
      <c r="D114" s="59"/>
      <c r="E114" s="60"/>
      <c r="F114" s="59"/>
      <c r="G114" s="59"/>
      <c r="H114" s="59"/>
      <c r="I114" s="58"/>
      <c r="J114" s="59"/>
      <c r="K114" s="60"/>
      <c r="L114" s="58"/>
      <c r="M114" s="59"/>
      <c r="N114" s="59"/>
      <c r="O114" s="58"/>
      <c r="P114" s="59"/>
      <c r="Q114" s="60"/>
      <c r="R114" s="59"/>
      <c r="S114" s="59"/>
      <c r="T114" s="59"/>
      <c r="U114" s="58"/>
      <c r="V114" s="59"/>
      <c r="W114" s="60"/>
      <c r="X114" s="79"/>
      <c r="Y114" s="79"/>
      <c r="Z114" s="73"/>
    </row>
    <row r="115" spans="1:26" s="1" customFormat="1" x14ac:dyDescent="0.25">
      <c r="A115" s="49" t="s">
        <v>82</v>
      </c>
      <c r="B115" s="80">
        <v>17</v>
      </c>
      <c r="C115" s="66">
        <v>1</v>
      </c>
      <c r="D115" s="67">
        <v>1</v>
      </c>
      <c r="E115" s="20">
        <v>2</v>
      </c>
      <c r="F115" s="67"/>
      <c r="G115" s="67"/>
      <c r="H115" s="20"/>
      <c r="I115" s="66"/>
      <c r="J115" s="67"/>
      <c r="K115" s="20"/>
      <c r="L115" s="66"/>
      <c r="M115" s="67"/>
      <c r="N115" s="20"/>
      <c r="O115" s="66"/>
      <c r="P115" s="67"/>
      <c r="Q115" s="20"/>
      <c r="R115" s="67"/>
      <c r="S115" s="67"/>
      <c r="T115" s="68"/>
      <c r="U115" s="66"/>
      <c r="V115" s="67"/>
      <c r="W115" s="20"/>
      <c r="X115" s="85">
        <f t="shared" ref="X115:Z116" si="81">C115+F115+I115+L115+O115+R115+U115</f>
        <v>1</v>
      </c>
      <c r="Y115" s="85">
        <f t="shared" si="81"/>
        <v>1</v>
      </c>
      <c r="Z115" s="90">
        <f t="shared" si="81"/>
        <v>2</v>
      </c>
    </row>
    <row r="116" spans="1:26" s="1" customFormat="1" x14ac:dyDescent="0.25">
      <c r="A116" s="49" t="s">
        <v>82</v>
      </c>
      <c r="B116" s="80">
        <v>7</v>
      </c>
      <c r="C116" s="66"/>
      <c r="D116" s="67"/>
      <c r="E116" s="20"/>
      <c r="F116" s="64"/>
      <c r="G116" s="64"/>
      <c r="H116" s="81"/>
      <c r="I116" s="66"/>
      <c r="J116" s="67"/>
      <c r="K116" s="20"/>
      <c r="L116" s="66"/>
      <c r="M116" s="64">
        <v>1</v>
      </c>
      <c r="N116" s="81">
        <v>1</v>
      </c>
      <c r="O116" s="66"/>
      <c r="P116" s="67"/>
      <c r="Q116" s="20"/>
      <c r="R116" s="64"/>
      <c r="S116" s="64"/>
      <c r="T116" s="81"/>
      <c r="U116" s="66"/>
      <c r="V116" s="67"/>
      <c r="W116" s="20"/>
      <c r="X116" s="85">
        <f t="shared" si="81"/>
        <v>0</v>
      </c>
      <c r="Y116" s="85">
        <f t="shared" si="81"/>
        <v>1</v>
      </c>
      <c r="Z116" s="90">
        <f t="shared" si="81"/>
        <v>1</v>
      </c>
    </row>
    <row r="117" spans="1:26" s="1" customFormat="1" x14ac:dyDescent="0.25">
      <c r="A117" s="49" t="s">
        <v>83</v>
      </c>
      <c r="B117" s="80">
        <v>7</v>
      </c>
      <c r="C117" s="66"/>
      <c r="D117" s="67">
        <v>3</v>
      </c>
      <c r="E117" s="20">
        <v>3</v>
      </c>
      <c r="F117" s="64">
        <v>1</v>
      </c>
      <c r="G117" s="64"/>
      <c r="H117" s="81">
        <v>1</v>
      </c>
      <c r="I117" s="66"/>
      <c r="J117" s="67"/>
      <c r="K117" s="20"/>
      <c r="L117" s="66">
        <v>1</v>
      </c>
      <c r="M117" s="64"/>
      <c r="N117" s="81">
        <v>1</v>
      </c>
      <c r="O117" s="66"/>
      <c r="P117" s="67"/>
      <c r="Q117" s="20"/>
      <c r="R117" s="64">
        <v>3</v>
      </c>
      <c r="S117" s="64">
        <v>3</v>
      </c>
      <c r="T117" s="81">
        <v>6</v>
      </c>
      <c r="U117" s="66"/>
      <c r="V117" s="67"/>
      <c r="W117" s="20"/>
      <c r="X117" s="85">
        <f t="shared" ref="X117" si="82">C117+F117+I117+L117+O117+R117+U117</f>
        <v>5</v>
      </c>
      <c r="Y117" s="85">
        <f t="shared" ref="Y117" si="83">D117+G117+J117+M117+P117+S117+V117</f>
        <v>6</v>
      </c>
      <c r="Z117" s="90">
        <f t="shared" ref="Z117" si="84">E117+H117+K117+N117+Q117+T117+W117</f>
        <v>11</v>
      </c>
    </row>
    <row r="118" spans="1:26" s="228" customFormat="1" ht="13.8" thickBot="1" x14ac:dyDescent="0.3">
      <c r="A118" s="49" t="s">
        <v>85</v>
      </c>
      <c r="B118" s="223">
        <v>7</v>
      </c>
      <c r="C118" s="48">
        <v>2</v>
      </c>
      <c r="D118" s="49">
        <v>9</v>
      </c>
      <c r="E118" s="173">
        <v>11</v>
      </c>
      <c r="F118" s="49">
        <v>1</v>
      </c>
      <c r="G118" s="49"/>
      <c r="H118" s="173">
        <v>1</v>
      </c>
      <c r="I118" s="48"/>
      <c r="J118" s="49"/>
      <c r="K118" s="173"/>
      <c r="L118" s="48"/>
      <c r="M118" s="49">
        <v>4</v>
      </c>
      <c r="N118" s="226">
        <v>4</v>
      </c>
      <c r="O118" s="48"/>
      <c r="P118" s="49">
        <v>1</v>
      </c>
      <c r="Q118" s="173">
        <v>1</v>
      </c>
      <c r="R118" s="49">
        <v>1</v>
      </c>
      <c r="S118" s="49">
        <v>3</v>
      </c>
      <c r="T118" s="173">
        <v>4</v>
      </c>
      <c r="U118" s="48"/>
      <c r="V118" s="49">
        <v>3</v>
      </c>
      <c r="W118" s="173">
        <v>3</v>
      </c>
      <c r="X118" s="217">
        <f>C118+F118+I118+L118+O118+R118+U118</f>
        <v>4</v>
      </c>
      <c r="Y118" s="227">
        <f>D118+G118+J118+M118+P118+S118+V118</f>
        <v>20</v>
      </c>
      <c r="Z118" s="220">
        <f>E118+H118+K118+N118+Q118+T118+W118</f>
        <v>24</v>
      </c>
    </row>
    <row r="119" spans="1:26" s="1" customFormat="1" ht="13.8" thickBot="1" x14ac:dyDescent="0.3">
      <c r="A119" s="53" t="s">
        <v>12</v>
      </c>
      <c r="B119" s="54"/>
      <c r="C119" s="18">
        <f>SUBTOTAL(9,C115:C118)</f>
        <v>3</v>
      </c>
      <c r="D119" s="17">
        <f t="shared" ref="D119:Z119" si="85">SUBTOTAL(9,D115:D118)</f>
        <v>13</v>
      </c>
      <c r="E119" s="16">
        <f t="shared" si="85"/>
        <v>16</v>
      </c>
      <c r="F119" s="17">
        <f t="shared" si="85"/>
        <v>2</v>
      </c>
      <c r="G119" s="17">
        <f t="shared" si="85"/>
        <v>0</v>
      </c>
      <c r="H119" s="17">
        <f t="shared" si="85"/>
        <v>2</v>
      </c>
      <c r="I119" s="18">
        <f t="shared" si="85"/>
        <v>0</v>
      </c>
      <c r="J119" s="17">
        <f t="shared" si="85"/>
        <v>0</v>
      </c>
      <c r="K119" s="16">
        <f t="shared" si="85"/>
        <v>0</v>
      </c>
      <c r="L119" s="18">
        <f t="shared" si="85"/>
        <v>1</v>
      </c>
      <c r="M119" s="17">
        <f t="shared" si="85"/>
        <v>5</v>
      </c>
      <c r="N119" s="17">
        <f t="shared" si="85"/>
        <v>6</v>
      </c>
      <c r="O119" s="18">
        <f t="shared" si="85"/>
        <v>0</v>
      </c>
      <c r="P119" s="17">
        <f t="shared" si="85"/>
        <v>1</v>
      </c>
      <c r="Q119" s="16">
        <f t="shared" si="85"/>
        <v>1</v>
      </c>
      <c r="R119" s="17">
        <f t="shared" si="85"/>
        <v>4</v>
      </c>
      <c r="S119" s="17">
        <f t="shared" si="85"/>
        <v>6</v>
      </c>
      <c r="T119" s="17">
        <f t="shared" si="85"/>
        <v>10</v>
      </c>
      <c r="U119" s="18">
        <f t="shared" si="85"/>
        <v>0</v>
      </c>
      <c r="V119" s="17">
        <f t="shared" si="85"/>
        <v>3</v>
      </c>
      <c r="W119" s="16">
        <f t="shared" si="85"/>
        <v>3</v>
      </c>
      <c r="X119" s="82">
        <f t="shared" si="85"/>
        <v>10</v>
      </c>
      <c r="Y119" s="82">
        <f t="shared" si="85"/>
        <v>28</v>
      </c>
      <c r="Z119" s="83">
        <f t="shared" si="85"/>
        <v>38</v>
      </c>
    </row>
    <row r="120" spans="1:26" x14ac:dyDescent="0.25">
      <c r="A120" s="75"/>
      <c r="B120" s="78"/>
      <c r="C120" s="58"/>
      <c r="D120" s="59"/>
      <c r="E120" s="60"/>
      <c r="F120" s="59"/>
      <c r="G120" s="59"/>
      <c r="H120" s="59"/>
      <c r="I120" s="58"/>
      <c r="J120" s="59"/>
      <c r="K120" s="60"/>
      <c r="L120" s="58"/>
      <c r="M120" s="59"/>
      <c r="N120" s="59"/>
      <c r="O120" s="58"/>
      <c r="P120" s="59"/>
      <c r="Q120" s="60"/>
      <c r="R120" s="59"/>
      <c r="S120" s="59"/>
      <c r="T120" s="59"/>
      <c r="U120" s="58"/>
      <c r="V120" s="59"/>
      <c r="W120" s="60"/>
      <c r="X120" s="79"/>
      <c r="Y120" s="79"/>
      <c r="Z120" s="73"/>
    </row>
    <row r="121" spans="1:26" s="1" customFormat="1" x14ac:dyDescent="0.25">
      <c r="A121" s="49" t="s">
        <v>81</v>
      </c>
      <c r="B121" s="80">
        <v>17</v>
      </c>
      <c r="C121" s="66">
        <v>1</v>
      </c>
      <c r="D121" s="67">
        <v>4</v>
      </c>
      <c r="E121" s="20">
        <v>5</v>
      </c>
      <c r="F121" s="67"/>
      <c r="G121" s="67"/>
      <c r="H121" s="68"/>
      <c r="I121" s="66"/>
      <c r="J121" s="67"/>
      <c r="K121" s="20"/>
      <c r="L121" s="66"/>
      <c r="M121" s="67"/>
      <c r="N121" s="68"/>
      <c r="O121" s="66"/>
      <c r="P121" s="67"/>
      <c r="Q121" s="20"/>
      <c r="R121" s="67"/>
      <c r="S121" s="67">
        <v>1</v>
      </c>
      <c r="T121" s="68">
        <v>1</v>
      </c>
      <c r="U121" s="66"/>
      <c r="V121" s="67"/>
      <c r="W121" s="20"/>
      <c r="X121" s="69">
        <f t="shared" ref="X121:Z122" si="86">C121+F121+I121+L121+O121+R121+U121</f>
        <v>1</v>
      </c>
      <c r="Y121" s="69">
        <f t="shared" si="86"/>
        <v>5</v>
      </c>
      <c r="Z121" s="90">
        <f t="shared" si="86"/>
        <v>6</v>
      </c>
    </row>
    <row r="122" spans="1:26" s="1" customFormat="1" ht="13.8" thickBot="1" x14ac:dyDescent="0.3">
      <c r="A122" s="67" t="s">
        <v>81</v>
      </c>
      <c r="B122" s="80">
        <v>7</v>
      </c>
      <c r="C122" s="66">
        <v>7</v>
      </c>
      <c r="D122" s="67">
        <v>20</v>
      </c>
      <c r="E122" s="20">
        <v>27</v>
      </c>
      <c r="F122" s="67"/>
      <c r="G122" s="67"/>
      <c r="H122" s="68"/>
      <c r="I122" s="66"/>
      <c r="J122" s="67">
        <v>1</v>
      </c>
      <c r="K122" s="20">
        <v>1</v>
      </c>
      <c r="L122" s="66"/>
      <c r="M122" s="67">
        <v>1</v>
      </c>
      <c r="N122" s="68">
        <v>1</v>
      </c>
      <c r="O122" s="66"/>
      <c r="P122" s="67"/>
      <c r="Q122" s="20"/>
      <c r="R122" s="67">
        <v>3</v>
      </c>
      <c r="S122" s="67">
        <v>8</v>
      </c>
      <c r="T122" s="68">
        <v>11</v>
      </c>
      <c r="U122" s="66"/>
      <c r="V122" s="67">
        <v>2</v>
      </c>
      <c r="W122" s="20">
        <v>2</v>
      </c>
      <c r="X122" s="69">
        <f t="shared" si="86"/>
        <v>10</v>
      </c>
      <c r="Y122" s="69">
        <f t="shared" si="86"/>
        <v>32</v>
      </c>
      <c r="Z122" s="90">
        <f t="shared" si="86"/>
        <v>42</v>
      </c>
    </row>
    <row r="123" spans="1:26" s="1" customFormat="1" ht="13.8" thickBot="1" x14ac:dyDescent="0.3">
      <c r="A123" s="53" t="s">
        <v>11</v>
      </c>
      <c r="B123" s="54"/>
      <c r="C123" s="18">
        <f>SUBTOTAL(9,C121:C122)</f>
        <v>8</v>
      </c>
      <c r="D123" s="17">
        <f>SUBTOTAL(9,D121:D122)</f>
        <v>24</v>
      </c>
      <c r="E123" s="16">
        <f t="shared" ref="E123:W123" si="87">SUBTOTAL(9,E121:E122)</f>
        <v>32</v>
      </c>
      <c r="F123" s="17">
        <f t="shared" si="87"/>
        <v>0</v>
      </c>
      <c r="G123" s="17">
        <f t="shared" si="87"/>
        <v>0</v>
      </c>
      <c r="H123" s="17">
        <f t="shared" si="87"/>
        <v>0</v>
      </c>
      <c r="I123" s="18">
        <f t="shared" si="87"/>
        <v>0</v>
      </c>
      <c r="J123" s="17">
        <f t="shared" si="87"/>
        <v>1</v>
      </c>
      <c r="K123" s="16">
        <f t="shared" si="87"/>
        <v>1</v>
      </c>
      <c r="L123" s="18">
        <f t="shared" si="87"/>
        <v>0</v>
      </c>
      <c r="M123" s="17">
        <f t="shared" si="87"/>
        <v>1</v>
      </c>
      <c r="N123" s="17">
        <f t="shared" si="87"/>
        <v>1</v>
      </c>
      <c r="O123" s="18">
        <f t="shared" si="87"/>
        <v>0</v>
      </c>
      <c r="P123" s="17">
        <f t="shared" si="87"/>
        <v>0</v>
      </c>
      <c r="Q123" s="16">
        <f t="shared" si="87"/>
        <v>0</v>
      </c>
      <c r="R123" s="17">
        <f t="shared" si="87"/>
        <v>3</v>
      </c>
      <c r="S123" s="17">
        <f t="shared" si="87"/>
        <v>9</v>
      </c>
      <c r="T123" s="17">
        <f t="shared" si="87"/>
        <v>12</v>
      </c>
      <c r="U123" s="18">
        <f t="shared" si="87"/>
        <v>0</v>
      </c>
      <c r="V123" s="17">
        <f t="shared" si="87"/>
        <v>2</v>
      </c>
      <c r="W123" s="16">
        <f t="shared" si="87"/>
        <v>2</v>
      </c>
      <c r="X123" s="82">
        <f>C123+F123+I123+L123+O123+R123+U123</f>
        <v>11</v>
      </c>
      <c r="Y123" s="82">
        <f>D123+G123+J123+M123+P123+S123+V123</f>
        <v>37</v>
      </c>
      <c r="Z123" s="83">
        <f>SUBTOTAL(9,Z121:Z122)</f>
        <v>48</v>
      </c>
    </row>
    <row r="124" spans="1:26" ht="13.8" thickBot="1" x14ac:dyDescent="0.3">
      <c r="A124" s="64"/>
      <c r="B124" s="57"/>
      <c r="C124" s="58"/>
      <c r="D124" s="59"/>
      <c r="E124" s="60"/>
      <c r="F124" s="61"/>
      <c r="G124" s="61"/>
      <c r="H124" s="61"/>
      <c r="I124" s="58"/>
      <c r="J124" s="59"/>
      <c r="K124" s="60"/>
      <c r="L124" s="58"/>
      <c r="M124" s="61"/>
      <c r="N124" s="61"/>
      <c r="O124" s="58"/>
      <c r="P124" s="59"/>
      <c r="Q124" s="60"/>
      <c r="R124" s="61"/>
      <c r="S124" s="61"/>
      <c r="T124" s="61"/>
      <c r="U124" s="58"/>
      <c r="V124" s="59"/>
      <c r="W124" s="60"/>
      <c r="X124" s="62"/>
      <c r="Y124" s="62"/>
      <c r="Z124" s="73"/>
    </row>
    <row r="125" spans="1:26" s="1" customFormat="1" ht="13.8" thickBot="1" x14ac:dyDescent="0.3">
      <c r="A125" s="154" t="s">
        <v>10</v>
      </c>
      <c r="B125" s="155"/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8"/>
      <c r="Z125" s="159"/>
    </row>
    <row r="126" spans="1:26" s="1" customFormat="1" x14ac:dyDescent="0.25">
      <c r="A126" s="74" t="s">
        <v>2</v>
      </c>
      <c r="B126" s="138">
        <v>7</v>
      </c>
      <c r="C126" s="98">
        <f>C104+C106+C110+C111+C112+C116+C117+C118+C122</f>
        <v>16</v>
      </c>
      <c r="D126" s="98">
        <f t="shared" ref="D126:Z126" si="88">D104+D106+D110+D111+D112+D116+D117+D118+D122</f>
        <v>52</v>
      </c>
      <c r="E126" s="160">
        <f t="shared" si="88"/>
        <v>68</v>
      </c>
      <c r="F126" s="98">
        <f t="shared" si="88"/>
        <v>3</v>
      </c>
      <c r="G126" s="98">
        <f t="shared" si="88"/>
        <v>0</v>
      </c>
      <c r="H126" s="160">
        <f t="shared" si="88"/>
        <v>3</v>
      </c>
      <c r="I126" s="98">
        <f t="shared" si="88"/>
        <v>0</v>
      </c>
      <c r="J126" s="98">
        <f t="shared" si="88"/>
        <v>1</v>
      </c>
      <c r="K126" s="160">
        <f t="shared" si="88"/>
        <v>1</v>
      </c>
      <c r="L126" s="98">
        <f t="shared" si="88"/>
        <v>1</v>
      </c>
      <c r="M126" s="98">
        <f t="shared" si="88"/>
        <v>9</v>
      </c>
      <c r="N126" s="160">
        <f t="shared" si="88"/>
        <v>10</v>
      </c>
      <c r="O126" s="98">
        <f t="shared" si="88"/>
        <v>0</v>
      </c>
      <c r="P126" s="98">
        <f t="shared" si="88"/>
        <v>1</v>
      </c>
      <c r="Q126" s="160">
        <f t="shared" si="88"/>
        <v>1</v>
      </c>
      <c r="R126" s="98">
        <f t="shared" si="88"/>
        <v>19</v>
      </c>
      <c r="S126" s="98">
        <f t="shared" si="88"/>
        <v>37</v>
      </c>
      <c r="T126" s="160">
        <f t="shared" si="88"/>
        <v>56</v>
      </c>
      <c r="U126" s="98">
        <f t="shared" si="88"/>
        <v>0</v>
      </c>
      <c r="V126" s="98">
        <f t="shared" si="88"/>
        <v>10</v>
      </c>
      <c r="W126" s="160">
        <f t="shared" si="88"/>
        <v>10</v>
      </c>
      <c r="X126" s="51">
        <f t="shared" si="88"/>
        <v>39</v>
      </c>
      <c r="Y126" s="51">
        <f t="shared" si="88"/>
        <v>110</v>
      </c>
      <c r="Z126" s="161">
        <f t="shared" si="88"/>
        <v>149</v>
      </c>
    </row>
    <row r="127" spans="1:26" s="1" customFormat="1" ht="13.8" thickBot="1" x14ac:dyDescent="0.3">
      <c r="A127" s="162" t="s">
        <v>1</v>
      </c>
      <c r="B127" s="124">
        <v>17</v>
      </c>
      <c r="C127" s="98">
        <f>C105+C109+C115+C121</f>
        <v>2</v>
      </c>
      <c r="D127" s="98">
        <f t="shared" ref="D127:Z127" si="89">D105+D109+D115+D121</f>
        <v>10</v>
      </c>
      <c r="E127" s="104">
        <f t="shared" si="89"/>
        <v>12</v>
      </c>
      <c r="F127" s="102">
        <f t="shared" si="89"/>
        <v>0</v>
      </c>
      <c r="G127" s="103">
        <f t="shared" si="89"/>
        <v>0</v>
      </c>
      <c r="H127" s="104">
        <f t="shared" si="89"/>
        <v>0</v>
      </c>
      <c r="I127" s="102">
        <f t="shared" si="89"/>
        <v>0</v>
      </c>
      <c r="J127" s="103">
        <f t="shared" si="89"/>
        <v>0</v>
      </c>
      <c r="K127" s="104">
        <f t="shared" si="89"/>
        <v>0</v>
      </c>
      <c r="L127" s="102">
        <f t="shared" si="89"/>
        <v>0</v>
      </c>
      <c r="M127" s="103">
        <f t="shared" si="89"/>
        <v>1</v>
      </c>
      <c r="N127" s="103">
        <f t="shared" si="89"/>
        <v>1</v>
      </c>
      <c r="O127" s="102">
        <f t="shared" si="89"/>
        <v>0</v>
      </c>
      <c r="P127" s="103">
        <f t="shared" si="89"/>
        <v>0</v>
      </c>
      <c r="Q127" s="103">
        <f t="shared" si="89"/>
        <v>0</v>
      </c>
      <c r="R127" s="102">
        <f t="shared" si="89"/>
        <v>0</v>
      </c>
      <c r="S127" s="103">
        <f t="shared" si="89"/>
        <v>6</v>
      </c>
      <c r="T127" s="103">
        <f t="shared" si="89"/>
        <v>6</v>
      </c>
      <c r="U127" s="102">
        <f t="shared" si="89"/>
        <v>0</v>
      </c>
      <c r="V127" s="103">
        <f t="shared" si="89"/>
        <v>1</v>
      </c>
      <c r="W127" s="103">
        <f t="shared" si="89"/>
        <v>1</v>
      </c>
      <c r="X127" s="105">
        <f t="shared" si="89"/>
        <v>2</v>
      </c>
      <c r="Y127" s="106">
        <f t="shared" si="89"/>
        <v>18</v>
      </c>
      <c r="Z127" s="107">
        <f t="shared" si="89"/>
        <v>20</v>
      </c>
    </row>
    <row r="128" spans="1:26" s="1" customFormat="1" ht="13.8" thickBot="1" x14ac:dyDescent="0.3">
      <c r="A128" s="144" t="s">
        <v>0</v>
      </c>
      <c r="B128" s="163"/>
      <c r="C128" s="164">
        <f>SUM(C126:C127)</f>
        <v>18</v>
      </c>
      <c r="D128" s="146">
        <f t="shared" ref="D128:Z128" si="90">SUM(D126:D127)</f>
        <v>62</v>
      </c>
      <c r="E128" s="146">
        <f t="shared" si="90"/>
        <v>80</v>
      </c>
      <c r="F128" s="164">
        <f t="shared" si="90"/>
        <v>3</v>
      </c>
      <c r="G128" s="146">
        <f t="shared" si="90"/>
        <v>0</v>
      </c>
      <c r="H128" s="146">
        <f t="shared" si="90"/>
        <v>3</v>
      </c>
      <c r="I128" s="164">
        <f t="shared" si="90"/>
        <v>0</v>
      </c>
      <c r="J128" s="146">
        <f t="shared" si="90"/>
        <v>1</v>
      </c>
      <c r="K128" s="146">
        <f t="shared" si="90"/>
        <v>1</v>
      </c>
      <c r="L128" s="164">
        <f t="shared" si="90"/>
        <v>1</v>
      </c>
      <c r="M128" s="146">
        <f t="shared" si="90"/>
        <v>10</v>
      </c>
      <c r="N128" s="146">
        <f t="shared" si="90"/>
        <v>11</v>
      </c>
      <c r="O128" s="164">
        <f t="shared" si="90"/>
        <v>0</v>
      </c>
      <c r="P128" s="146">
        <f t="shared" si="90"/>
        <v>1</v>
      </c>
      <c r="Q128" s="146">
        <f t="shared" si="90"/>
        <v>1</v>
      </c>
      <c r="R128" s="164">
        <f t="shared" si="90"/>
        <v>19</v>
      </c>
      <c r="S128" s="146">
        <f t="shared" si="90"/>
        <v>43</v>
      </c>
      <c r="T128" s="146">
        <f t="shared" si="90"/>
        <v>62</v>
      </c>
      <c r="U128" s="164">
        <f t="shared" si="90"/>
        <v>0</v>
      </c>
      <c r="V128" s="146">
        <f t="shared" si="90"/>
        <v>11</v>
      </c>
      <c r="W128" s="146">
        <f t="shared" si="90"/>
        <v>11</v>
      </c>
      <c r="X128" s="164">
        <f t="shared" si="90"/>
        <v>41</v>
      </c>
      <c r="Y128" s="146">
        <f t="shared" si="90"/>
        <v>128</v>
      </c>
      <c r="Z128" s="147">
        <f t="shared" si="90"/>
        <v>169</v>
      </c>
    </row>
    <row r="129" spans="1:26" s="1" customFormat="1" ht="13.8" thickBot="1" x14ac:dyDescent="0.3">
      <c r="A129" s="75"/>
      <c r="B129" s="78"/>
      <c r="C129" s="58"/>
      <c r="D129" s="59"/>
      <c r="E129" s="60"/>
      <c r="F129" s="59"/>
      <c r="G129" s="59"/>
      <c r="H129" s="59"/>
      <c r="I129" s="58"/>
      <c r="J129" s="59"/>
      <c r="K129" s="60"/>
      <c r="L129" s="59"/>
      <c r="M129" s="59"/>
      <c r="N129" s="59"/>
      <c r="O129" s="58"/>
      <c r="P129" s="59"/>
      <c r="Q129" s="60"/>
      <c r="R129" s="59"/>
      <c r="S129" s="59"/>
      <c r="T129" s="59"/>
      <c r="U129" s="58"/>
      <c r="V129" s="59"/>
      <c r="W129" s="60"/>
      <c r="X129" s="165"/>
      <c r="Y129" s="79"/>
      <c r="Z129" s="73"/>
    </row>
    <row r="130" spans="1:26" s="1" customFormat="1" ht="13.8" thickBot="1" x14ac:dyDescent="0.3">
      <c r="A130" s="166" t="s">
        <v>9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8"/>
    </row>
    <row r="131" spans="1:26" x14ac:dyDescent="0.25">
      <c r="A131" s="64"/>
      <c r="B131" s="57"/>
      <c r="C131" s="58"/>
      <c r="D131" s="59"/>
      <c r="E131" s="60"/>
      <c r="F131" s="61"/>
      <c r="G131" s="61"/>
      <c r="H131" s="61"/>
      <c r="I131" s="58"/>
      <c r="J131" s="59"/>
      <c r="K131" s="60"/>
      <c r="L131" s="58"/>
      <c r="M131" s="61"/>
      <c r="N131" s="61"/>
      <c r="O131" s="58"/>
      <c r="P131" s="59"/>
      <c r="Q131" s="60"/>
      <c r="R131" s="61"/>
      <c r="S131" s="61"/>
      <c r="T131" s="61"/>
      <c r="U131" s="58"/>
      <c r="V131" s="59"/>
      <c r="W131" s="60"/>
      <c r="X131" s="62"/>
      <c r="Y131" s="62"/>
      <c r="Z131" s="73"/>
    </row>
    <row r="132" spans="1:26" s="14" customFormat="1" x14ac:dyDescent="0.25">
      <c r="A132" s="56" t="s">
        <v>91</v>
      </c>
      <c r="B132" s="57">
        <v>7</v>
      </c>
      <c r="C132" s="74">
        <v>11</v>
      </c>
      <c r="D132" s="75">
        <v>4</v>
      </c>
      <c r="E132" s="50">
        <v>15</v>
      </c>
      <c r="F132" s="74">
        <v>2</v>
      </c>
      <c r="G132" s="56"/>
      <c r="H132" s="76">
        <v>2</v>
      </c>
      <c r="I132" s="74"/>
      <c r="J132" s="75"/>
      <c r="K132" s="50"/>
      <c r="L132" s="74">
        <v>1</v>
      </c>
      <c r="M132" s="56"/>
      <c r="N132" s="76">
        <v>1</v>
      </c>
      <c r="O132" s="74"/>
      <c r="P132" s="75"/>
      <c r="Q132" s="50"/>
      <c r="R132" s="56"/>
      <c r="S132" s="56">
        <v>1</v>
      </c>
      <c r="T132" s="76">
        <v>1</v>
      </c>
      <c r="U132" s="74"/>
      <c r="V132" s="75">
        <v>1</v>
      </c>
      <c r="W132" s="50">
        <v>1</v>
      </c>
      <c r="X132" s="99">
        <f t="shared" ref="X132:Z132" si="91">C132+F132+I132+L132+O132+R132+U132</f>
        <v>14</v>
      </c>
      <c r="Y132" s="51">
        <f t="shared" si="91"/>
        <v>6</v>
      </c>
      <c r="Z132" s="100">
        <f t="shared" si="91"/>
        <v>20</v>
      </c>
    </row>
    <row r="133" spans="1:26" x14ac:dyDescent="0.25">
      <c r="A133" s="64"/>
      <c r="B133" s="57"/>
      <c r="C133" s="58"/>
      <c r="D133" s="59"/>
      <c r="E133" s="60"/>
      <c r="F133" s="61"/>
      <c r="G133" s="61"/>
      <c r="H133" s="61"/>
      <c r="I133" s="58"/>
      <c r="J133" s="59"/>
      <c r="K133" s="60"/>
      <c r="L133" s="58"/>
      <c r="M133" s="61"/>
      <c r="N133" s="61"/>
      <c r="O133" s="58"/>
      <c r="P133" s="59"/>
      <c r="Q133" s="60"/>
      <c r="R133" s="61"/>
      <c r="S133" s="61"/>
      <c r="T133" s="61"/>
      <c r="U133" s="58"/>
      <c r="V133" s="59"/>
      <c r="W133" s="60"/>
      <c r="X133" s="62"/>
      <c r="Y133" s="62"/>
      <c r="Z133" s="73"/>
    </row>
    <row r="134" spans="1:26" s="14" customFormat="1" x14ac:dyDescent="0.25">
      <c r="A134" s="56" t="s">
        <v>88</v>
      </c>
      <c r="B134" s="57">
        <v>7</v>
      </c>
      <c r="C134" s="74"/>
      <c r="D134" s="75">
        <v>3</v>
      </c>
      <c r="E134" s="169">
        <v>3</v>
      </c>
      <c r="F134" s="56"/>
      <c r="G134" s="56"/>
      <c r="H134" s="170"/>
      <c r="I134" s="74"/>
      <c r="J134" s="75">
        <v>1</v>
      </c>
      <c r="K134" s="169">
        <v>1</v>
      </c>
      <c r="L134" s="74"/>
      <c r="M134" s="56"/>
      <c r="N134" s="170"/>
      <c r="O134" s="74"/>
      <c r="P134" s="75"/>
      <c r="Q134" s="169"/>
      <c r="R134" s="56"/>
      <c r="S134" s="56"/>
      <c r="T134" s="170"/>
      <c r="U134" s="74"/>
      <c r="V134" s="75"/>
      <c r="W134" s="169"/>
      <c r="X134" s="171">
        <f>C134+F134+I134+L134+O134+R134+U134</f>
        <v>0</v>
      </c>
      <c r="Y134" s="171">
        <f>D134+G134+J134+M134+P134+S134+V134</f>
        <v>4</v>
      </c>
      <c r="Z134" s="172">
        <f>E134+H134+K134+N134+Q134+T134+W134</f>
        <v>4</v>
      </c>
    </row>
    <row r="135" spans="1:26" x14ac:dyDescent="0.25">
      <c r="A135" s="64"/>
      <c r="B135" s="57"/>
      <c r="C135" s="58"/>
      <c r="D135" s="59"/>
      <c r="E135" s="60"/>
      <c r="F135" s="61"/>
      <c r="G135" s="61"/>
      <c r="H135" s="61"/>
      <c r="I135" s="58"/>
      <c r="J135" s="59"/>
      <c r="K135" s="60"/>
      <c r="L135" s="58"/>
      <c r="M135" s="61"/>
      <c r="N135" s="61"/>
      <c r="O135" s="58"/>
      <c r="P135" s="59"/>
      <c r="Q135" s="60"/>
      <c r="R135" s="61"/>
      <c r="S135" s="61"/>
      <c r="T135" s="61"/>
      <c r="U135" s="58"/>
      <c r="V135" s="59"/>
      <c r="W135" s="60"/>
      <c r="X135" s="62"/>
      <c r="Y135" s="62"/>
      <c r="Z135" s="73"/>
    </row>
    <row r="136" spans="1:26" s="1" customFormat="1" x14ac:dyDescent="0.25">
      <c r="A136" s="46" t="s">
        <v>89</v>
      </c>
      <c r="B136" s="65">
        <v>17</v>
      </c>
      <c r="C136" s="66">
        <v>2</v>
      </c>
      <c r="D136" s="67"/>
      <c r="E136" s="20">
        <v>2</v>
      </c>
      <c r="F136" s="64"/>
      <c r="G136" s="64"/>
      <c r="H136" s="81"/>
      <c r="I136" s="66"/>
      <c r="J136" s="67"/>
      <c r="K136" s="20"/>
      <c r="L136" s="66"/>
      <c r="M136" s="64"/>
      <c r="N136" s="81"/>
      <c r="O136" s="66"/>
      <c r="P136" s="67"/>
      <c r="Q136" s="20"/>
      <c r="R136" s="64"/>
      <c r="S136" s="64"/>
      <c r="T136" s="81"/>
      <c r="U136" s="66"/>
      <c r="V136" s="67"/>
      <c r="W136" s="20"/>
      <c r="X136" s="222">
        <f t="shared" ref="X136:X138" si="92">C136+F136+I136+L136+O136+R136+U136</f>
        <v>2</v>
      </c>
      <c r="Y136" s="196">
        <f t="shared" ref="Y136:Y138" si="93">D136+G136+J136+M136+P136+S136+V136</f>
        <v>0</v>
      </c>
      <c r="Z136" s="197">
        <f t="shared" ref="Z136:Z138" si="94">E136+H136+K136+N136+Q136+T136+W136</f>
        <v>2</v>
      </c>
    </row>
    <row r="137" spans="1:26" s="1" customFormat="1" x14ac:dyDescent="0.25">
      <c r="A137" s="64" t="s">
        <v>89</v>
      </c>
      <c r="B137" s="65">
        <v>18</v>
      </c>
      <c r="C137" s="66">
        <v>22</v>
      </c>
      <c r="D137" s="67">
        <v>8</v>
      </c>
      <c r="E137" s="20">
        <v>30</v>
      </c>
      <c r="F137" s="64"/>
      <c r="G137" s="64"/>
      <c r="H137" s="81"/>
      <c r="I137" s="66"/>
      <c r="J137" s="67"/>
      <c r="K137" s="20"/>
      <c r="L137" s="66"/>
      <c r="M137" s="64"/>
      <c r="N137" s="81"/>
      <c r="O137" s="66"/>
      <c r="P137" s="67"/>
      <c r="Q137" s="20"/>
      <c r="R137" s="64"/>
      <c r="S137" s="64"/>
      <c r="T137" s="81"/>
      <c r="U137" s="66">
        <v>1</v>
      </c>
      <c r="V137" s="67">
        <v>2</v>
      </c>
      <c r="W137" s="20">
        <v>3</v>
      </c>
      <c r="X137" s="222">
        <f t="shared" si="92"/>
        <v>23</v>
      </c>
      <c r="Y137" s="196">
        <f t="shared" si="93"/>
        <v>10</v>
      </c>
      <c r="Z137" s="197">
        <f t="shared" si="94"/>
        <v>33</v>
      </c>
    </row>
    <row r="138" spans="1:26" s="1" customFormat="1" ht="13.8" thickBot="1" x14ac:dyDescent="0.3">
      <c r="A138" s="64" t="s">
        <v>90</v>
      </c>
      <c r="B138" s="65">
        <v>18</v>
      </c>
      <c r="C138" s="66"/>
      <c r="D138" s="67">
        <v>1</v>
      </c>
      <c r="E138" s="20">
        <v>1</v>
      </c>
      <c r="F138" s="64"/>
      <c r="G138" s="64"/>
      <c r="H138" s="81"/>
      <c r="I138" s="66"/>
      <c r="J138" s="67"/>
      <c r="K138" s="20"/>
      <c r="L138" s="66"/>
      <c r="M138" s="64"/>
      <c r="N138" s="81"/>
      <c r="O138" s="66"/>
      <c r="P138" s="67"/>
      <c r="Q138" s="20"/>
      <c r="R138" s="64"/>
      <c r="S138" s="64"/>
      <c r="T138" s="81"/>
      <c r="U138" s="66"/>
      <c r="V138" s="67"/>
      <c r="W138" s="20"/>
      <c r="X138" s="222">
        <f t="shared" si="92"/>
        <v>0</v>
      </c>
      <c r="Y138" s="196">
        <f t="shared" si="93"/>
        <v>1</v>
      </c>
      <c r="Z138" s="197">
        <f t="shared" si="94"/>
        <v>1</v>
      </c>
    </row>
    <row r="139" spans="1:26" s="1" customFormat="1" ht="13.8" thickBot="1" x14ac:dyDescent="0.3">
      <c r="A139" s="71" t="s">
        <v>8</v>
      </c>
      <c r="B139" s="54"/>
      <c r="C139" s="18">
        <f t="shared" ref="C139:W139" si="95">SUBTOTAL(9,C136:C138)</f>
        <v>24</v>
      </c>
      <c r="D139" s="17">
        <f t="shared" si="95"/>
        <v>9</v>
      </c>
      <c r="E139" s="16">
        <f t="shared" si="95"/>
        <v>33</v>
      </c>
      <c r="F139" s="17">
        <f t="shared" si="95"/>
        <v>0</v>
      </c>
      <c r="G139" s="17">
        <f t="shared" si="95"/>
        <v>0</v>
      </c>
      <c r="H139" s="17">
        <f t="shared" si="95"/>
        <v>0</v>
      </c>
      <c r="I139" s="18">
        <f t="shared" si="95"/>
        <v>0</v>
      </c>
      <c r="J139" s="17">
        <f t="shared" si="95"/>
        <v>0</v>
      </c>
      <c r="K139" s="16">
        <f t="shared" si="95"/>
        <v>0</v>
      </c>
      <c r="L139" s="18">
        <f t="shared" si="95"/>
        <v>0</v>
      </c>
      <c r="M139" s="17">
        <f t="shared" si="95"/>
        <v>0</v>
      </c>
      <c r="N139" s="17">
        <f t="shared" si="95"/>
        <v>0</v>
      </c>
      <c r="O139" s="18">
        <f t="shared" si="95"/>
        <v>0</v>
      </c>
      <c r="P139" s="17">
        <f t="shared" si="95"/>
        <v>0</v>
      </c>
      <c r="Q139" s="16">
        <f t="shared" si="95"/>
        <v>0</v>
      </c>
      <c r="R139" s="17">
        <f t="shared" si="95"/>
        <v>0</v>
      </c>
      <c r="S139" s="17">
        <f t="shared" si="95"/>
        <v>0</v>
      </c>
      <c r="T139" s="17">
        <f t="shared" si="95"/>
        <v>0</v>
      </c>
      <c r="U139" s="18">
        <f t="shared" si="95"/>
        <v>1</v>
      </c>
      <c r="V139" s="17">
        <f t="shared" si="95"/>
        <v>2</v>
      </c>
      <c r="W139" s="16">
        <f t="shared" si="95"/>
        <v>3</v>
      </c>
      <c r="X139" s="82">
        <f>C139+F139+I139+L139+O139+R139+U139</f>
        <v>25</v>
      </c>
      <c r="Y139" s="82">
        <f>D139+G139+J139+M139+P139+S139+V139</f>
        <v>11</v>
      </c>
      <c r="Z139" s="83">
        <f>SUBTOTAL(9,Z136:Z138)</f>
        <v>36</v>
      </c>
    </row>
    <row r="140" spans="1:26" x14ac:dyDescent="0.25">
      <c r="A140" s="175"/>
      <c r="B140" s="176"/>
      <c r="C140" s="177"/>
      <c r="D140" s="178"/>
      <c r="E140" s="84"/>
      <c r="F140" s="179"/>
      <c r="G140" s="179"/>
      <c r="H140" s="179"/>
      <c r="I140" s="177"/>
      <c r="J140" s="179"/>
      <c r="K140" s="84"/>
      <c r="L140" s="177"/>
      <c r="M140" s="179"/>
      <c r="N140" s="179"/>
      <c r="O140" s="177"/>
      <c r="P140" s="179"/>
      <c r="Q140" s="84"/>
      <c r="R140" s="179"/>
      <c r="S140" s="179"/>
      <c r="T140" s="179"/>
      <c r="U140" s="177"/>
      <c r="V140" s="179"/>
      <c r="W140" s="84"/>
      <c r="X140" s="180"/>
      <c r="Y140" s="180"/>
      <c r="Z140" s="181"/>
    </row>
    <row r="141" spans="1:26" s="2" customFormat="1" x14ac:dyDescent="0.25">
      <c r="A141" s="74" t="s">
        <v>110</v>
      </c>
      <c r="B141" s="78">
        <v>7</v>
      </c>
      <c r="C141" s="74">
        <v>5</v>
      </c>
      <c r="D141" s="75">
        <v>3</v>
      </c>
      <c r="E141" s="50">
        <v>8</v>
      </c>
      <c r="F141" s="75">
        <v>1</v>
      </c>
      <c r="G141" s="75"/>
      <c r="H141" s="98">
        <v>1</v>
      </c>
      <c r="I141" s="74"/>
      <c r="J141" s="75"/>
      <c r="K141" s="50"/>
      <c r="L141" s="74"/>
      <c r="M141" s="75"/>
      <c r="N141" s="98"/>
      <c r="O141" s="74"/>
      <c r="P141" s="75"/>
      <c r="Q141" s="50"/>
      <c r="R141" s="75"/>
      <c r="S141" s="75"/>
      <c r="T141" s="98"/>
      <c r="U141" s="74">
        <v>1</v>
      </c>
      <c r="V141" s="75"/>
      <c r="W141" s="50">
        <v>1</v>
      </c>
      <c r="X141" s="99">
        <f>C141+F141+I141+L141+O141+R141+U141</f>
        <v>7</v>
      </c>
      <c r="Y141" s="51">
        <f>D141+G141+J141+M141+P141+S141+V141</f>
        <v>3</v>
      </c>
      <c r="Z141" s="100">
        <f>E141+H141+K141+N141+Q141+T141+W141</f>
        <v>10</v>
      </c>
    </row>
    <row r="142" spans="1:26" s="1" customFormat="1" ht="13.8" thickBot="1" x14ac:dyDescent="0.3">
      <c r="A142" s="74"/>
      <c r="B142" s="78"/>
      <c r="C142" s="74"/>
      <c r="D142" s="75"/>
      <c r="E142" s="50"/>
      <c r="F142" s="75"/>
      <c r="G142" s="75"/>
      <c r="H142" s="98"/>
      <c r="I142" s="74"/>
      <c r="J142" s="75"/>
      <c r="K142" s="50"/>
      <c r="L142" s="74"/>
      <c r="M142" s="75"/>
      <c r="N142" s="98"/>
      <c r="O142" s="74"/>
      <c r="P142" s="75"/>
      <c r="Q142" s="50"/>
      <c r="R142" s="75"/>
      <c r="S142" s="75"/>
      <c r="T142" s="98"/>
      <c r="U142" s="74"/>
      <c r="V142" s="75"/>
      <c r="W142" s="50"/>
      <c r="X142" s="51"/>
      <c r="Y142" s="51"/>
      <c r="Z142" s="100"/>
    </row>
    <row r="143" spans="1:26" ht="13.8" thickBot="1" x14ac:dyDescent="0.3">
      <c r="A143" s="182" t="s">
        <v>7</v>
      </c>
      <c r="B143" s="183"/>
      <c r="C143" s="184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6"/>
    </row>
    <row r="144" spans="1:26" s="1" customFormat="1" x14ac:dyDescent="0.25">
      <c r="A144" s="74" t="s">
        <v>2</v>
      </c>
      <c r="B144" s="78">
        <v>7</v>
      </c>
      <c r="C144" s="101">
        <f>C132+C141+C134</f>
        <v>16</v>
      </c>
      <c r="D144" s="98">
        <f t="shared" ref="D144:Z144" si="96">D132+D141+D134</f>
        <v>10</v>
      </c>
      <c r="E144" s="50">
        <f t="shared" si="96"/>
        <v>26</v>
      </c>
      <c r="F144" s="101">
        <f t="shared" si="96"/>
        <v>3</v>
      </c>
      <c r="G144" s="98">
        <f t="shared" si="96"/>
        <v>0</v>
      </c>
      <c r="H144" s="50">
        <f t="shared" si="96"/>
        <v>3</v>
      </c>
      <c r="I144" s="101">
        <f t="shared" si="96"/>
        <v>0</v>
      </c>
      <c r="J144" s="98">
        <f t="shared" si="96"/>
        <v>1</v>
      </c>
      <c r="K144" s="50">
        <f t="shared" si="96"/>
        <v>1</v>
      </c>
      <c r="L144" s="101">
        <f t="shared" si="96"/>
        <v>1</v>
      </c>
      <c r="M144" s="98">
        <f t="shared" si="96"/>
        <v>0</v>
      </c>
      <c r="N144" s="50">
        <f t="shared" si="96"/>
        <v>1</v>
      </c>
      <c r="O144" s="101">
        <f t="shared" si="96"/>
        <v>0</v>
      </c>
      <c r="P144" s="98">
        <f t="shared" si="96"/>
        <v>0</v>
      </c>
      <c r="Q144" s="50">
        <f t="shared" si="96"/>
        <v>0</v>
      </c>
      <c r="R144" s="101">
        <f t="shared" si="96"/>
        <v>0</v>
      </c>
      <c r="S144" s="98">
        <f t="shared" si="96"/>
        <v>1</v>
      </c>
      <c r="T144" s="50">
        <f t="shared" si="96"/>
        <v>1</v>
      </c>
      <c r="U144" s="101">
        <f t="shared" si="96"/>
        <v>1</v>
      </c>
      <c r="V144" s="98">
        <f t="shared" si="96"/>
        <v>1</v>
      </c>
      <c r="W144" s="50">
        <f t="shared" si="96"/>
        <v>2</v>
      </c>
      <c r="X144" s="99">
        <f t="shared" si="96"/>
        <v>21</v>
      </c>
      <c r="Y144" s="51">
        <f t="shared" si="96"/>
        <v>13</v>
      </c>
      <c r="Z144" s="100">
        <f t="shared" si="96"/>
        <v>34</v>
      </c>
    </row>
    <row r="145" spans="1:26" s="1" customFormat="1" ht="13.8" thickBot="1" x14ac:dyDescent="0.3">
      <c r="A145" s="74" t="s">
        <v>6</v>
      </c>
      <c r="B145" s="78" t="s">
        <v>112</v>
      </c>
      <c r="C145" s="101">
        <f>C139</f>
        <v>24</v>
      </c>
      <c r="D145" s="98">
        <f t="shared" ref="D145:Z145" si="97">D139</f>
        <v>9</v>
      </c>
      <c r="E145" s="50">
        <f t="shared" si="97"/>
        <v>33</v>
      </c>
      <c r="F145" s="101">
        <f t="shared" si="97"/>
        <v>0</v>
      </c>
      <c r="G145" s="98">
        <f t="shared" si="97"/>
        <v>0</v>
      </c>
      <c r="H145" s="50">
        <f t="shared" si="97"/>
        <v>0</v>
      </c>
      <c r="I145" s="101">
        <f t="shared" si="97"/>
        <v>0</v>
      </c>
      <c r="J145" s="98">
        <f t="shared" si="97"/>
        <v>0</v>
      </c>
      <c r="K145" s="50">
        <f t="shared" si="97"/>
        <v>0</v>
      </c>
      <c r="L145" s="101">
        <f t="shared" si="97"/>
        <v>0</v>
      </c>
      <c r="M145" s="98">
        <f t="shared" si="97"/>
        <v>0</v>
      </c>
      <c r="N145" s="50">
        <f t="shared" si="97"/>
        <v>0</v>
      </c>
      <c r="O145" s="101">
        <f t="shared" si="97"/>
        <v>0</v>
      </c>
      <c r="P145" s="98">
        <f t="shared" si="97"/>
        <v>0</v>
      </c>
      <c r="Q145" s="50">
        <f t="shared" si="97"/>
        <v>0</v>
      </c>
      <c r="R145" s="101">
        <f t="shared" si="97"/>
        <v>0</v>
      </c>
      <c r="S145" s="98">
        <f t="shared" si="97"/>
        <v>0</v>
      </c>
      <c r="T145" s="50">
        <f t="shared" si="97"/>
        <v>0</v>
      </c>
      <c r="U145" s="101">
        <f t="shared" si="97"/>
        <v>1</v>
      </c>
      <c r="V145" s="98">
        <f t="shared" si="97"/>
        <v>2</v>
      </c>
      <c r="W145" s="50">
        <f t="shared" si="97"/>
        <v>3</v>
      </c>
      <c r="X145" s="99">
        <f t="shared" si="97"/>
        <v>25</v>
      </c>
      <c r="Y145" s="98">
        <f t="shared" si="97"/>
        <v>11</v>
      </c>
      <c r="Z145" s="50">
        <f t="shared" si="97"/>
        <v>36</v>
      </c>
    </row>
    <row r="146" spans="1:26" s="1" customFormat="1" ht="13.8" thickBot="1" x14ac:dyDescent="0.3">
      <c r="A146" s="187" t="s">
        <v>0</v>
      </c>
      <c r="B146" s="188"/>
      <c r="C146" s="189">
        <f t="shared" ref="C146:Z146" si="98">SUM(C144:C145)</f>
        <v>40</v>
      </c>
      <c r="D146" s="189">
        <f t="shared" si="98"/>
        <v>19</v>
      </c>
      <c r="E146" s="190">
        <f t="shared" si="98"/>
        <v>59</v>
      </c>
      <c r="F146" s="189">
        <f t="shared" si="98"/>
        <v>3</v>
      </c>
      <c r="G146" s="189">
        <f t="shared" si="98"/>
        <v>0</v>
      </c>
      <c r="H146" s="190">
        <f t="shared" si="98"/>
        <v>3</v>
      </c>
      <c r="I146" s="187">
        <f t="shared" si="98"/>
        <v>0</v>
      </c>
      <c r="J146" s="189">
        <f t="shared" si="98"/>
        <v>1</v>
      </c>
      <c r="K146" s="190">
        <f t="shared" si="98"/>
        <v>1</v>
      </c>
      <c r="L146" s="187">
        <f t="shared" si="98"/>
        <v>1</v>
      </c>
      <c r="M146" s="189">
        <f t="shared" si="98"/>
        <v>0</v>
      </c>
      <c r="N146" s="190">
        <f t="shared" si="98"/>
        <v>1</v>
      </c>
      <c r="O146" s="187">
        <f t="shared" si="98"/>
        <v>0</v>
      </c>
      <c r="P146" s="189">
        <f t="shared" si="98"/>
        <v>0</v>
      </c>
      <c r="Q146" s="190">
        <f t="shared" si="98"/>
        <v>0</v>
      </c>
      <c r="R146" s="189">
        <f t="shared" si="98"/>
        <v>0</v>
      </c>
      <c r="S146" s="189">
        <f t="shared" si="98"/>
        <v>1</v>
      </c>
      <c r="T146" s="190">
        <f t="shared" si="98"/>
        <v>1</v>
      </c>
      <c r="U146" s="187">
        <f t="shared" si="98"/>
        <v>2</v>
      </c>
      <c r="V146" s="189">
        <f t="shared" si="98"/>
        <v>3</v>
      </c>
      <c r="W146" s="190">
        <f t="shared" si="98"/>
        <v>5</v>
      </c>
      <c r="X146" s="191">
        <f t="shared" si="98"/>
        <v>46</v>
      </c>
      <c r="Y146" s="191">
        <f t="shared" si="98"/>
        <v>24</v>
      </c>
      <c r="Z146" s="192">
        <f t="shared" si="98"/>
        <v>70</v>
      </c>
    </row>
    <row r="147" spans="1:26" s="12" customFormat="1" ht="13.8" thickBot="1" x14ac:dyDescent="0.3">
      <c r="A147" s="71"/>
      <c r="B147" s="54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113"/>
      <c r="Y147" s="113"/>
      <c r="Z147" s="125"/>
    </row>
    <row r="148" spans="1:26" s="1" customFormat="1" ht="13.8" thickBot="1" x14ac:dyDescent="0.3">
      <c r="A148" s="193" t="s">
        <v>5</v>
      </c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5"/>
    </row>
    <row r="149" spans="1:26" x14ac:dyDescent="0.25">
      <c r="A149" s="64"/>
      <c r="B149" s="57"/>
      <c r="C149" s="148"/>
      <c r="D149" s="149"/>
      <c r="E149" s="150"/>
      <c r="F149" s="151"/>
      <c r="G149" s="151"/>
      <c r="H149" s="151"/>
      <c r="I149" s="148"/>
      <c r="J149" s="149"/>
      <c r="K149" s="150"/>
      <c r="L149" s="148"/>
      <c r="M149" s="151"/>
      <c r="N149" s="151"/>
      <c r="O149" s="148"/>
      <c r="P149" s="149"/>
      <c r="Q149" s="150"/>
      <c r="R149" s="151"/>
      <c r="S149" s="151"/>
      <c r="T149" s="151"/>
      <c r="U149" s="148"/>
      <c r="V149" s="149"/>
      <c r="W149" s="150"/>
      <c r="X149" s="152"/>
      <c r="Y149" s="152"/>
      <c r="Z149" s="153"/>
    </row>
    <row r="150" spans="1:26" s="1" customFormat="1" x14ac:dyDescent="0.25">
      <c r="A150" s="49" t="s">
        <v>92</v>
      </c>
      <c r="B150" s="80">
        <v>7</v>
      </c>
      <c r="C150" s="66">
        <v>13</v>
      </c>
      <c r="D150" s="67">
        <v>6</v>
      </c>
      <c r="E150" s="20">
        <v>19</v>
      </c>
      <c r="F150" s="67"/>
      <c r="G150" s="67"/>
      <c r="H150" s="68"/>
      <c r="I150" s="66"/>
      <c r="J150" s="67"/>
      <c r="K150" s="20"/>
      <c r="L150" s="66">
        <v>2</v>
      </c>
      <c r="M150" s="67"/>
      <c r="N150" s="20">
        <v>2</v>
      </c>
      <c r="O150" s="66"/>
      <c r="P150" s="67"/>
      <c r="Q150" s="20"/>
      <c r="R150" s="67"/>
      <c r="S150" s="67"/>
      <c r="T150" s="68"/>
      <c r="U150" s="66"/>
      <c r="V150" s="67"/>
      <c r="W150" s="20"/>
      <c r="X150" s="69">
        <f>C150+F150+I150+L150+O150+R150+U150</f>
        <v>15</v>
      </c>
      <c r="Y150" s="69">
        <f t="shared" ref="Y150" si="99">D150+G150+J150+M150+P150+S150+V150</f>
        <v>6</v>
      </c>
      <c r="Z150" s="90">
        <f t="shared" ref="Z150" si="100">E150+H150+K150+N150+Q150+T150+W150</f>
        <v>21</v>
      </c>
    </row>
    <row r="151" spans="1:26" s="1" customFormat="1" x14ac:dyDescent="0.25">
      <c r="A151" s="67" t="s">
        <v>93</v>
      </c>
      <c r="B151" s="80">
        <v>7</v>
      </c>
      <c r="C151" s="66">
        <v>13</v>
      </c>
      <c r="D151" s="67">
        <v>1</v>
      </c>
      <c r="E151" s="20">
        <v>14</v>
      </c>
      <c r="F151" s="67">
        <v>1</v>
      </c>
      <c r="G151" s="67"/>
      <c r="H151" s="68">
        <v>1</v>
      </c>
      <c r="I151" s="66"/>
      <c r="J151" s="67"/>
      <c r="K151" s="20"/>
      <c r="L151" s="66"/>
      <c r="M151" s="67"/>
      <c r="N151" s="68"/>
      <c r="O151" s="66"/>
      <c r="P151" s="67"/>
      <c r="Q151" s="20"/>
      <c r="R151" s="67">
        <v>1</v>
      </c>
      <c r="S151" s="67"/>
      <c r="T151" s="68">
        <v>1</v>
      </c>
      <c r="U151" s="66">
        <v>1</v>
      </c>
      <c r="V151" s="67"/>
      <c r="W151" s="20">
        <v>1</v>
      </c>
      <c r="X151" s="69">
        <f t="shared" ref="X151:X154" si="101">C151+F151+I151+L151+O151+R151+U151</f>
        <v>16</v>
      </c>
      <c r="Y151" s="69">
        <f t="shared" ref="Y151:Y154" si="102">D151+G151+J151+M151+P151+S151+V151</f>
        <v>1</v>
      </c>
      <c r="Z151" s="90">
        <f t="shared" ref="Z151:Z154" si="103">E151+H151+K151+N151+Q151+T151+W151</f>
        <v>17</v>
      </c>
    </row>
    <row r="152" spans="1:26" s="1" customFormat="1" x14ac:dyDescent="0.25">
      <c r="A152" s="67" t="s">
        <v>94</v>
      </c>
      <c r="B152" s="80">
        <v>7</v>
      </c>
      <c r="C152" s="66">
        <v>19</v>
      </c>
      <c r="D152" s="67">
        <v>3</v>
      </c>
      <c r="E152" s="20">
        <v>22</v>
      </c>
      <c r="F152" s="67"/>
      <c r="G152" s="67"/>
      <c r="H152" s="68"/>
      <c r="I152" s="66"/>
      <c r="J152" s="67"/>
      <c r="K152" s="20"/>
      <c r="L152" s="66"/>
      <c r="M152" s="67"/>
      <c r="N152" s="68"/>
      <c r="O152" s="66"/>
      <c r="P152" s="67"/>
      <c r="Q152" s="20"/>
      <c r="R152" s="67"/>
      <c r="S152" s="67"/>
      <c r="T152" s="68"/>
      <c r="U152" s="66">
        <v>2</v>
      </c>
      <c r="V152" s="67"/>
      <c r="W152" s="20">
        <v>2</v>
      </c>
      <c r="X152" s="69">
        <f t="shared" si="101"/>
        <v>21</v>
      </c>
      <c r="Y152" s="69">
        <f t="shared" si="102"/>
        <v>3</v>
      </c>
      <c r="Z152" s="90">
        <f t="shared" si="103"/>
        <v>24</v>
      </c>
    </row>
    <row r="153" spans="1:26" s="1" customFormat="1" x14ac:dyDescent="0.25">
      <c r="A153" s="67" t="s">
        <v>95</v>
      </c>
      <c r="B153" s="80">
        <v>7</v>
      </c>
      <c r="C153" s="66"/>
      <c r="D153" s="67"/>
      <c r="E153" s="20"/>
      <c r="F153" s="67"/>
      <c r="G153" s="67"/>
      <c r="H153" s="68"/>
      <c r="I153" s="66"/>
      <c r="J153" s="67"/>
      <c r="K153" s="20"/>
      <c r="L153" s="66"/>
      <c r="M153" s="67"/>
      <c r="N153" s="68"/>
      <c r="O153" s="66"/>
      <c r="P153" s="67"/>
      <c r="Q153" s="20"/>
      <c r="R153" s="67"/>
      <c r="S153" s="67"/>
      <c r="T153" s="68"/>
      <c r="U153" s="66">
        <v>1</v>
      </c>
      <c r="V153" s="67"/>
      <c r="W153" s="20">
        <v>1</v>
      </c>
      <c r="X153" s="69">
        <f t="shared" si="101"/>
        <v>1</v>
      </c>
      <c r="Y153" s="69">
        <f t="shared" si="102"/>
        <v>0</v>
      </c>
      <c r="Z153" s="90">
        <f t="shared" si="103"/>
        <v>1</v>
      </c>
    </row>
    <row r="154" spans="1:26" s="1" customFormat="1" x14ac:dyDescent="0.25">
      <c r="A154" s="48" t="s">
        <v>96</v>
      </c>
      <c r="B154" s="88">
        <v>18</v>
      </c>
      <c r="C154" s="66">
        <v>5</v>
      </c>
      <c r="D154" s="67">
        <v>1</v>
      </c>
      <c r="E154" s="20">
        <v>6</v>
      </c>
      <c r="F154" s="67">
        <v>2</v>
      </c>
      <c r="G154" s="67"/>
      <c r="H154" s="68">
        <v>2</v>
      </c>
      <c r="I154" s="66"/>
      <c r="J154" s="67"/>
      <c r="K154" s="20"/>
      <c r="L154" s="66"/>
      <c r="M154" s="67"/>
      <c r="N154" s="68"/>
      <c r="O154" s="66">
        <v>1</v>
      </c>
      <c r="P154" s="67"/>
      <c r="Q154" s="20">
        <v>1</v>
      </c>
      <c r="R154" s="67"/>
      <c r="S154" s="67"/>
      <c r="T154" s="20"/>
      <c r="U154" s="66"/>
      <c r="V154" s="67"/>
      <c r="W154" s="20"/>
      <c r="X154" s="69">
        <f t="shared" si="101"/>
        <v>8</v>
      </c>
      <c r="Y154" s="69">
        <f t="shared" si="102"/>
        <v>1</v>
      </c>
      <c r="Z154" s="90">
        <f t="shared" si="103"/>
        <v>9</v>
      </c>
    </row>
    <row r="155" spans="1:26" ht="13.8" thickBot="1" x14ac:dyDescent="0.3">
      <c r="A155" s="67"/>
      <c r="B155" s="78"/>
      <c r="C155" s="58"/>
      <c r="D155" s="59"/>
      <c r="E155" s="60"/>
      <c r="F155" s="59"/>
      <c r="G155" s="59"/>
      <c r="H155" s="60"/>
      <c r="I155" s="58"/>
      <c r="J155" s="59"/>
      <c r="K155" s="60"/>
      <c r="L155" s="58"/>
      <c r="M155" s="59"/>
      <c r="N155" s="60"/>
      <c r="O155" s="58"/>
      <c r="P155" s="59"/>
      <c r="Q155" s="60"/>
      <c r="R155" s="59"/>
      <c r="S155" s="59"/>
      <c r="T155" s="60"/>
      <c r="U155" s="58"/>
      <c r="V155" s="59"/>
      <c r="W155" s="60"/>
      <c r="X155" s="79"/>
      <c r="Y155" s="79"/>
      <c r="Z155" s="73"/>
    </row>
    <row r="156" spans="1:26" ht="13.8" thickBot="1" x14ac:dyDescent="0.3">
      <c r="A156" s="198" t="s">
        <v>4</v>
      </c>
      <c r="B156" s="199"/>
      <c r="C156" s="200"/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2"/>
    </row>
    <row r="157" spans="1:26" s="1" customFormat="1" x14ac:dyDescent="0.25">
      <c r="A157" s="75" t="s">
        <v>2</v>
      </c>
      <c r="B157" s="138">
        <v>7</v>
      </c>
      <c r="C157" s="101">
        <f>C150+C151+C152+C153</f>
        <v>45</v>
      </c>
      <c r="D157" s="98">
        <f t="shared" ref="D157:Z157" si="104">D150+D151+D152+D153</f>
        <v>10</v>
      </c>
      <c r="E157" s="98">
        <f t="shared" si="104"/>
        <v>55</v>
      </c>
      <c r="F157" s="101">
        <f t="shared" si="104"/>
        <v>1</v>
      </c>
      <c r="G157" s="98">
        <f t="shared" si="104"/>
        <v>0</v>
      </c>
      <c r="H157" s="98">
        <f t="shared" si="104"/>
        <v>1</v>
      </c>
      <c r="I157" s="101">
        <f t="shared" si="104"/>
        <v>0</v>
      </c>
      <c r="J157" s="98">
        <f t="shared" si="104"/>
        <v>0</v>
      </c>
      <c r="K157" s="98">
        <f t="shared" si="104"/>
        <v>0</v>
      </c>
      <c r="L157" s="101">
        <f t="shared" si="104"/>
        <v>2</v>
      </c>
      <c r="M157" s="98">
        <f t="shared" si="104"/>
        <v>0</v>
      </c>
      <c r="N157" s="98">
        <f t="shared" si="104"/>
        <v>2</v>
      </c>
      <c r="O157" s="101">
        <f t="shared" si="104"/>
        <v>0</v>
      </c>
      <c r="P157" s="98">
        <f t="shared" si="104"/>
        <v>0</v>
      </c>
      <c r="Q157" s="98">
        <f t="shared" si="104"/>
        <v>0</v>
      </c>
      <c r="R157" s="101">
        <f t="shared" si="104"/>
        <v>1</v>
      </c>
      <c r="S157" s="98">
        <f t="shared" si="104"/>
        <v>0</v>
      </c>
      <c r="T157" s="98">
        <f t="shared" si="104"/>
        <v>1</v>
      </c>
      <c r="U157" s="101">
        <f t="shared" si="104"/>
        <v>4</v>
      </c>
      <c r="V157" s="98">
        <f t="shared" si="104"/>
        <v>0</v>
      </c>
      <c r="W157" s="98">
        <f t="shared" si="104"/>
        <v>4</v>
      </c>
      <c r="X157" s="99">
        <f>X150+X151+X152+X153</f>
        <v>53</v>
      </c>
      <c r="Y157" s="51">
        <f t="shared" si="104"/>
        <v>10</v>
      </c>
      <c r="Z157" s="50">
        <f t="shared" si="104"/>
        <v>63</v>
      </c>
    </row>
    <row r="158" spans="1:26" s="1" customFormat="1" ht="13.8" thickBot="1" x14ac:dyDescent="0.3">
      <c r="A158" s="75" t="s">
        <v>6</v>
      </c>
      <c r="B158" s="78">
        <v>18</v>
      </c>
      <c r="C158" s="101">
        <f>C154</f>
        <v>5</v>
      </c>
      <c r="D158" s="98">
        <f>D154</f>
        <v>1</v>
      </c>
      <c r="E158" s="50">
        <f t="shared" ref="E158:Z158" si="105">E154</f>
        <v>6</v>
      </c>
      <c r="F158" s="98">
        <f t="shared" si="105"/>
        <v>2</v>
      </c>
      <c r="G158" s="98">
        <f t="shared" si="105"/>
        <v>0</v>
      </c>
      <c r="H158" s="50">
        <f t="shared" si="105"/>
        <v>2</v>
      </c>
      <c r="I158" s="101">
        <f t="shared" si="105"/>
        <v>0</v>
      </c>
      <c r="J158" s="98">
        <f t="shared" si="105"/>
        <v>0</v>
      </c>
      <c r="K158" s="50">
        <f t="shared" si="105"/>
        <v>0</v>
      </c>
      <c r="L158" s="101">
        <f t="shared" si="105"/>
        <v>0</v>
      </c>
      <c r="M158" s="98">
        <f t="shared" si="105"/>
        <v>0</v>
      </c>
      <c r="N158" s="50">
        <f t="shared" si="105"/>
        <v>0</v>
      </c>
      <c r="O158" s="101">
        <f t="shared" si="105"/>
        <v>1</v>
      </c>
      <c r="P158" s="98">
        <f t="shared" si="105"/>
        <v>0</v>
      </c>
      <c r="Q158" s="50">
        <f t="shared" si="105"/>
        <v>1</v>
      </c>
      <c r="R158" s="101">
        <f t="shared" si="105"/>
        <v>0</v>
      </c>
      <c r="S158" s="98">
        <f t="shared" si="105"/>
        <v>0</v>
      </c>
      <c r="T158" s="50">
        <f t="shared" si="105"/>
        <v>0</v>
      </c>
      <c r="U158" s="101">
        <f t="shared" si="105"/>
        <v>0</v>
      </c>
      <c r="V158" s="98">
        <f t="shared" si="105"/>
        <v>0</v>
      </c>
      <c r="W158" s="50">
        <f t="shared" si="105"/>
        <v>0</v>
      </c>
      <c r="X158" s="99">
        <f t="shared" si="105"/>
        <v>8</v>
      </c>
      <c r="Y158" s="98">
        <f t="shared" si="105"/>
        <v>1</v>
      </c>
      <c r="Z158" s="50">
        <f t="shared" si="105"/>
        <v>9</v>
      </c>
    </row>
    <row r="159" spans="1:26" s="1" customFormat="1" ht="13.8" thickBot="1" x14ac:dyDescent="0.3">
      <c r="A159" s="203" t="s">
        <v>0</v>
      </c>
      <c r="B159" s="204"/>
      <c r="C159" s="205">
        <f t="shared" ref="C159:Z159" si="106">SUM(C157:C158)</f>
        <v>50</v>
      </c>
      <c r="D159" s="205">
        <f t="shared" si="106"/>
        <v>11</v>
      </c>
      <c r="E159" s="206">
        <f t="shared" si="106"/>
        <v>61</v>
      </c>
      <c r="F159" s="205">
        <f t="shared" si="106"/>
        <v>3</v>
      </c>
      <c r="G159" s="205">
        <f t="shared" si="106"/>
        <v>0</v>
      </c>
      <c r="H159" s="206">
        <f t="shared" si="106"/>
        <v>3</v>
      </c>
      <c r="I159" s="205">
        <f t="shared" si="106"/>
        <v>0</v>
      </c>
      <c r="J159" s="205">
        <f t="shared" si="106"/>
        <v>0</v>
      </c>
      <c r="K159" s="206">
        <f t="shared" si="106"/>
        <v>0</v>
      </c>
      <c r="L159" s="205">
        <f t="shared" si="106"/>
        <v>2</v>
      </c>
      <c r="M159" s="205">
        <f t="shared" si="106"/>
        <v>0</v>
      </c>
      <c r="N159" s="206">
        <f t="shared" si="106"/>
        <v>2</v>
      </c>
      <c r="O159" s="205">
        <f t="shared" si="106"/>
        <v>1</v>
      </c>
      <c r="P159" s="205">
        <f t="shared" si="106"/>
        <v>0</v>
      </c>
      <c r="Q159" s="206">
        <f t="shared" si="106"/>
        <v>1</v>
      </c>
      <c r="R159" s="205">
        <f t="shared" si="106"/>
        <v>1</v>
      </c>
      <c r="S159" s="205">
        <f t="shared" si="106"/>
        <v>0</v>
      </c>
      <c r="T159" s="206">
        <f t="shared" si="106"/>
        <v>1</v>
      </c>
      <c r="U159" s="205">
        <f t="shared" si="106"/>
        <v>4</v>
      </c>
      <c r="V159" s="205">
        <f t="shared" si="106"/>
        <v>0</v>
      </c>
      <c r="W159" s="206">
        <f t="shared" si="106"/>
        <v>4</v>
      </c>
      <c r="X159" s="207">
        <f t="shared" si="106"/>
        <v>61</v>
      </c>
      <c r="Y159" s="205">
        <f t="shared" si="106"/>
        <v>11</v>
      </c>
      <c r="Z159" s="206">
        <f t="shared" si="106"/>
        <v>72</v>
      </c>
    </row>
    <row r="160" spans="1:26" s="12" customFormat="1" ht="13.8" thickBot="1" x14ac:dyDescent="0.3">
      <c r="A160" s="75"/>
      <c r="B160" s="78"/>
      <c r="C160" s="75"/>
      <c r="D160" s="75"/>
      <c r="E160" s="130"/>
      <c r="F160" s="75"/>
      <c r="G160" s="75"/>
      <c r="H160" s="75"/>
      <c r="I160" s="75"/>
      <c r="J160" s="75"/>
      <c r="K160" s="130"/>
      <c r="L160" s="75"/>
      <c r="M160" s="75"/>
      <c r="N160" s="75"/>
      <c r="O160" s="75"/>
      <c r="P160" s="75"/>
      <c r="Q160" s="130"/>
      <c r="R160" s="75"/>
      <c r="S160" s="75"/>
      <c r="T160" s="75"/>
      <c r="U160" s="75"/>
      <c r="V160" s="75"/>
      <c r="W160" s="130"/>
      <c r="X160" s="229"/>
      <c r="Y160" s="75"/>
      <c r="Z160" s="130"/>
    </row>
    <row r="161" spans="1:26" ht="13.8" thickBot="1" x14ac:dyDescent="0.3">
      <c r="A161" s="231" t="s">
        <v>111</v>
      </c>
      <c r="B161" s="230">
        <v>18</v>
      </c>
      <c r="C161" s="232">
        <v>20</v>
      </c>
      <c r="D161" s="231">
        <v>20</v>
      </c>
      <c r="E161" s="231">
        <v>40</v>
      </c>
      <c r="F161" s="232">
        <v>1</v>
      </c>
      <c r="G161" s="231">
        <v>1</v>
      </c>
      <c r="H161" s="235">
        <v>2</v>
      </c>
      <c r="I161" s="231"/>
      <c r="J161" s="231"/>
      <c r="K161" s="231"/>
      <c r="L161" s="232">
        <v>6</v>
      </c>
      <c r="M161" s="231">
        <v>7</v>
      </c>
      <c r="N161" s="235">
        <v>13</v>
      </c>
      <c r="O161" s="231">
        <v>1</v>
      </c>
      <c r="P161" s="231">
        <v>3</v>
      </c>
      <c r="Q161" s="231">
        <v>4</v>
      </c>
      <c r="R161" s="232">
        <v>1</v>
      </c>
      <c r="S161" s="231">
        <v>1</v>
      </c>
      <c r="T161" s="235">
        <v>2</v>
      </c>
      <c r="U161" s="231">
        <v>3</v>
      </c>
      <c r="V161" s="231">
        <v>4</v>
      </c>
      <c r="W161" s="231">
        <v>7</v>
      </c>
      <c r="X161" s="232">
        <f>C161+F161+I161+L161+O161+R161+U161</f>
        <v>32</v>
      </c>
      <c r="Y161" s="231">
        <f t="shared" ref="Y161" si="107">D161+G161+J161+M161+P161+S161+V161</f>
        <v>36</v>
      </c>
      <c r="Z161" s="234">
        <f t="shared" ref="Z161" si="108">E161+H161+K161+N161+Q161+T161+W161</f>
        <v>68</v>
      </c>
    </row>
    <row r="162" spans="1:26" s="21" customFormat="1" ht="13.8" thickBot="1" x14ac:dyDescent="0.3">
      <c r="A162" s="67"/>
      <c r="B162" s="7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236"/>
      <c r="Y162" s="236"/>
      <c r="Z162" s="236"/>
    </row>
    <row r="163" spans="1:26" s="1" customFormat="1" ht="13.8" thickBot="1" x14ac:dyDescent="0.3">
      <c r="A163" s="208" t="s">
        <v>3</v>
      </c>
      <c r="B163" s="209"/>
      <c r="C163" s="210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2"/>
    </row>
    <row r="164" spans="1:26" s="1" customFormat="1" x14ac:dyDescent="0.25">
      <c r="A164" s="75" t="s">
        <v>2</v>
      </c>
      <c r="B164" s="138">
        <v>7</v>
      </c>
      <c r="C164" s="98">
        <f>C49+C64+C97+C126+C144+C157</f>
        <v>368</v>
      </c>
      <c r="D164" s="98">
        <f t="shared" ref="D164:Z164" si="109">D49+D64+D97+D126+D144+D157</f>
        <v>237</v>
      </c>
      <c r="E164" s="98">
        <f t="shared" si="109"/>
        <v>605</v>
      </c>
      <c r="F164" s="101">
        <f t="shared" si="109"/>
        <v>32</v>
      </c>
      <c r="G164" s="98">
        <f t="shared" si="109"/>
        <v>7</v>
      </c>
      <c r="H164" s="50">
        <f t="shared" si="109"/>
        <v>39</v>
      </c>
      <c r="I164" s="98">
        <f t="shared" si="109"/>
        <v>1</v>
      </c>
      <c r="J164" s="98">
        <f t="shared" si="109"/>
        <v>6</v>
      </c>
      <c r="K164" s="98">
        <f t="shared" si="109"/>
        <v>7</v>
      </c>
      <c r="L164" s="101">
        <f t="shared" si="109"/>
        <v>20</v>
      </c>
      <c r="M164" s="98">
        <f t="shared" si="109"/>
        <v>21</v>
      </c>
      <c r="N164" s="50">
        <f t="shared" si="109"/>
        <v>41</v>
      </c>
      <c r="O164" s="98">
        <f t="shared" si="109"/>
        <v>9</v>
      </c>
      <c r="P164" s="98">
        <f t="shared" si="109"/>
        <v>6</v>
      </c>
      <c r="Q164" s="98">
        <f t="shared" si="109"/>
        <v>15</v>
      </c>
      <c r="R164" s="101">
        <f t="shared" si="109"/>
        <v>53</v>
      </c>
      <c r="S164" s="98">
        <f t="shared" si="109"/>
        <v>56</v>
      </c>
      <c r="T164" s="50">
        <f t="shared" si="109"/>
        <v>109</v>
      </c>
      <c r="U164" s="98">
        <f t="shared" si="109"/>
        <v>28</v>
      </c>
      <c r="V164" s="98">
        <f t="shared" si="109"/>
        <v>26</v>
      </c>
      <c r="W164" s="98">
        <f t="shared" si="109"/>
        <v>54</v>
      </c>
      <c r="X164" s="99">
        <f t="shared" si="109"/>
        <v>511</v>
      </c>
      <c r="Y164" s="98">
        <f t="shared" si="109"/>
        <v>359</v>
      </c>
      <c r="Z164" s="50">
        <f t="shared" si="109"/>
        <v>870</v>
      </c>
    </row>
    <row r="165" spans="1:26" s="1" customFormat="1" x14ac:dyDescent="0.25">
      <c r="A165" s="75" t="s">
        <v>113</v>
      </c>
      <c r="B165" s="138">
        <v>8</v>
      </c>
      <c r="C165" s="98">
        <f>C98</f>
        <v>35</v>
      </c>
      <c r="D165" s="98">
        <f t="shared" ref="D165:Z165" si="110">D98</f>
        <v>17</v>
      </c>
      <c r="E165" s="50">
        <f t="shared" si="110"/>
        <v>52</v>
      </c>
      <c r="F165" s="98">
        <f t="shared" si="110"/>
        <v>4</v>
      </c>
      <c r="G165" s="98">
        <f t="shared" si="110"/>
        <v>0</v>
      </c>
      <c r="H165" s="50">
        <f t="shared" si="110"/>
        <v>4</v>
      </c>
      <c r="I165" s="98">
        <f t="shared" si="110"/>
        <v>0</v>
      </c>
      <c r="J165" s="98">
        <f t="shared" si="110"/>
        <v>0</v>
      </c>
      <c r="K165" s="50">
        <f t="shared" si="110"/>
        <v>0</v>
      </c>
      <c r="L165" s="98">
        <f t="shared" si="110"/>
        <v>0</v>
      </c>
      <c r="M165" s="98">
        <f t="shared" si="110"/>
        <v>0</v>
      </c>
      <c r="N165" s="50">
        <f t="shared" si="110"/>
        <v>0</v>
      </c>
      <c r="O165" s="98">
        <f t="shared" si="110"/>
        <v>0</v>
      </c>
      <c r="P165" s="98">
        <f t="shared" si="110"/>
        <v>0</v>
      </c>
      <c r="Q165" s="50">
        <f t="shared" si="110"/>
        <v>0</v>
      </c>
      <c r="R165" s="98">
        <f t="shared" si="110"/>
        <v>0</v>
      </c>
      <c r="S165" s="98">
        <f t="shared" si="110"/>
        <v>0</v>
      </c>
      <c r="T165" s="50">
        <f t="shared" si="110"/>
        <v>0</v>
      </c>
      <c r="U165" s="98">
        <f t="shared" si="110"/>
        <v>2</v>
      </c>
      <c r="V165" s="98">
        <f t="shared" si="110"/>
        <v>1</v>
      </c>
      <c r="W165" s="50">
        <f t="shared" si="110"/>
        <v>3</v>
      </c>
      <c r="X165" s="51">
        <f t="shared" si="110"/>
        <v>41</v>
      </c>
      <c r="Y165" s="51">
        <f t="shared" si="110"/>
        <v>18</v>
      </c>
      <c r="Z165" s="100">
        <f t="shared" si="110"/>
        <v>59</v>
      </c>
    </row>
    <row r="166" spans="1:26" s="1" customFormat="1" ht="13.8" thickBot="1" x14ac:dyDescent="0.3">
      <c r="A166" s="75" t="s">
        <v>1</v>
      </c>
      <c r="B166" s="138" t="s">
        <v>112</v>
      </c>
      <c r="C166" s="98">
        <f>C50+C99+C127+C145+C158+C161</f>
        <v>63</v>
      </c>
      <c r="D166" s="98">
        <f t="shared" ref="D166:Z166" si="111">D50+D99+D127+D145+D158+D161</f>
        <v>47</v>
      </c>
      <c r="E166" s="104">
        <f t="shared" si="111"/>
        <v>110</v>
      </c>
      <c r="F166" s="98">
        <f t="shared" si="111"/>
        <v>8</v>
      </c>
      <c r="G166" s="98">
        <f t="shared" si="111"/>
        <v>1</v>
      </c>
      <c r="H166" s="104">
        <f t="shared" si="111"/>
        <v>9</v>
      </c>
      <c r="I166" s="98">
        <f t="shared" si="111"/>
        <v>0</v>
      </c>
      <c r="J166" s="98">
        <f t="shared" si="111"/>
        <v>1</v>
      </c>
      <c r="K166" s="104">
        <f t="shared" si="111"/>
        <v>1</v>
      </c>
      <c r="L166" s="98">
        <f t="shared" si="111"/>
        <v>7</v>
      </c>
      <c r="M166" s="98">
        <f t="shared" si="111"/>
        <v>11</v>
      </c>
      <c r="N166" s="104">
        <f t="shared" si="111"/>
        <v>18</v>
      </c>
      <c r="O166" s="98">
        <f t="shared" si="111"/>
        <v>2</v>
      </c>
      <c r="P166" s="98">
        <f t="shared" si="111"/>
        <v>4</v>
      </c>
      <c r="Q166" s="104">
        <f t="shared" si="111"/>
        <v>6</v>
      </c>
      <c r="R166" s="98">
        <f t="shared" si="111"/>
        <v>5</v>
      </c>
      <c r="S166" s="98">
        <f t="shared" si="111"/>
        <v>10</v>
      </c>
      <c r="T166" s="104">
        <f t="shared" si="111"/>
        <v>15</v>
      </c>
      <c r="U166" s="98">
        <f t="shared" si="111"/>
        <v>4</v>
      </c>
      <c r="V166" s="98">
        <f t="shared" si="111"/>
        <v>7</v>
      </c>
      <c r="W166" s="50">
        <f t="shared" si="111"/>
        <v>11</v>
      </c>
      <c r="X166" s="51">
        <f t="shared" si="111"/>
        <v>89</v>
      </c>
      <c r="Y166" s="51">
        <f t="shared" si="111"/>
        <v>81</v>
      </c>
      <c r="Z166" s="100">
        <f t="shared" si="111"/>
        <v>170</v>
      </c>
    </row>
    <row r="167" spans="1:26" s="1" customFormat="1" ht="13.8" thickBot="1" x14ac:dyDescent="0.3">
      <c r="A167" s="208" t="s">
        <v>0</v>
      </c>
      <c r="B167" s="213"/>
      <c r="C167" s="208">
        <f>SUM(C164:C166)</f>
        <v>466</v>
      </c>
      <c r="D167" s="208">
        <f t="shared" ref="D167:Z167" si="112">SUM(D164:D166)</f>
        <v>301</v>
      </c>
      <c r="E167" s="214">
        <f t="shared" si="112"/>
        <v>767</v>
      </c>
      <c r="F167" s="208">
        <f t="shared" si="112"/>
        <v>44</v>
      </c>
      <c r="G167" s="208">
        <f t="shared" si="112"/>
        <v>8</v>
      </c>
      <c r="H167" s="214">
        <f t="shared" si="112"/>
        <v>52</v>
      </c>
      <c r="I167" s="208">
        <f t="shared" si="112"/>
        <v>1</v>
      </c>
      <c r="J167" s="208">
        <f t="shared" si="112"/>
        <v>7</v>
      </c>
      <c r="K167" s="214">
        <f t="shared" si="112"/>
        <v>8</v>
      </c>
      <c r="L167" s="208">
        <f t="shared" si="112"/>
        <v>27</v>
      </c>
      <c r="M167" s="208">
        <f t="shared" si="112"/>
        <v>32</v>
      </c>
      <c r="N167" s="214">
        <f t="shared" si="112"/>
        <v>59</v>
      </c>
      <c r="O167" s="208">
        <f t="shared" si="112"/>
        <v>11</v>
      </c>
      <c r="P167" s="208">
        <f t="shared" si="112"/>
        <v>10</v>
      </c>
      <c r="Q167" s="214">
        <f t="shared" si="112"/>
        <v>21</v>
      </c>
      <c r="R167" s="208">
        <f t="shared" si="112"/>
        <v>58</v>
      </c>
      <c r="S167" s="208">
        <f t="shared" si="112"/>
        <v>66</v>
      </c>
      <c r="T167" s="214">
        <f t="shared" si="112"/>
        <v>124</v>
      </c>
      <c r="U167" s="208">
        <f t="shared" si="112"/>
        <v>34</v>
      </c>
      <c r="V167" s="208">
        <f t="shared" si="112"/>
        <v>34</v>
      </c>
      <c r="W167" s="214">
        <f t="shared" si="112"/>
        <v>68</v>
      </c>
      <c r="X167" s="215">
        <f t="shared" si="112"/>
        <v>641</v>
      </c>
      <c r="Y167" s="215">
        <f t="shared" si="112"/>
        <v>458</v>
      </c>
      <c r="Z167" s="216">
        <f t="shared" si="112"/>
        <v>1099</v>
      </c>
    </row>
    <row r="168" spans="1:26" x14ac:dyDescent="0.25">
      <c r="A168" s="49" t="s">
        <v>114</v>
      </c>
      <c r="B168"/>
    </row>
    <row r="169" spans="1:26" x14ac:dyDescent="0.25">
      <c r="A169" s="49" t="s">
        <v>115</v>
      </c>
      <c r="B169"/>
    </row>
    <row r="170" spans="1:26" x14ac:dyDescent="0.25">
      <c r="A170" s="49" t="s">
        <v>117</v>
      </c>
      <c r="B170"/>
    </row>
    <row r="171" spans="1:26" x14ac:dyDescent="0.25">
      <c r="A171" s="49" t="s">
        <v>116</v>
      </c>
      <c r="B171"/>
    </row>
    <row r="172" spans="1:26" x14ac:dyDescent="0.25">
      <c r="B172"/>
    </row>
    <row r="173" spans="1:26" x14ac:dyDescent="0.25">
      <c r="B173" s="2"/>
    </row>
  </sheetData>
  <mergeCells count="8">
    <mergeCell ref="O2:Q2"/>
    <mergeCell ref="R2:T2"/>
    <mergeCell ref="U2:W2"/>
    <mergeCell ref="X2:Z2"/>
    <mergeCell ref="C2:E2"/>
    <mergeCell ref="F2:H2"/>
    <mergeCell ref="I2:K2"/>
    <mergeCell ref="L2:N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2015-2016 degrees GRAD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Yokoyama</cp:lastModifiedBy>
  <dcterms:created xsi:type="dcterms:W3CDTF">2011-04-13T13:52:07Z</dcterms:created>
  <dcterms:modified xsi:type="dcterms:W3CDTF">2016-11-17T21:31:36Z</dcterms:modified>
</cp:coreProperties>
</file>